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mc:AlternateContent xmlns:mc="http://schemas.openxmlformats.org/markup-compatibility/2006">
    <mc:Choice Requires="x15">
      <x15ac:absPath xmlns:x15ac="http://schemas.microsoft.com/office/spreadsheetml/2010/11/ac" url="S:\Publics\IRESP\4- Appels à projets (avant convention)\AAP en cours\AAS 2026 CAD\"/>
    </mc:Choice>
  </mc:AlternateContent>
  <xr:revisionPtr revIDLastSave="0" documentId="13_ncr:1_{56860D86-C0EB-4CB5-B8BA-809EC9831411}" xr6:coauthVersionLast="47" xr6:coauthVersionMax="47" xr10:uidLastSave="{00000000-0000-0000-0000-000000000000}"/>
  <workbookProtection workbookAlgorithmName="SHA-512" workbookHashValue="zI4q2tcgpf06imFnqXjE7hgMMu/DiFcgXKhioN/AqFuR/8UvnaWuhLkTbRpQXbHm7iphi2EYLPew2n264zzicw==" workbookSaltValue="2bO86o2a+w/m0jA2gJ65Ug==" workbookSpinCount="100000" lockStructure="1"/>
  <bookViews>
    <workbookView xWindow="-120" yWindow="-120" windowWidth="29040" windowHeight="15720" tabRatio="839" firstSheet="3" activeTab="8" xr2:uid="{00000000-000D-0000-FFFF-FFFF00000000}"/>
  </bookViews>
  <sheets>
    <sheet name="NOTICE" sheetId="1" r:id="rId1"/>
    <sheet name="NE PAS SUPPRIMER Gestion liste" sheetId="2" state="hidden" r:id="rId2"/>
    <sheet name="Fiche de synthèse" sheetId="9" r:id="rId3"/>
    <sheet name="A - Equipe Coordonnateur" sheetId="3" r:id="rId4"/>
    <sheet name="B - Equipe 2" sheetId="4" r:id="rId5"/>
    <sheet name="C - Equipe 3" sheetId="15" r:id="rId6"/>
    <sheet name="D - Equipe 4" sheetId="6" r:id="rId7"/>
    <sheet name="E - Equipe 5" sheetId="7" r:id="rId8"/>
    <sheet name="F - Equipe 6" sheetId="10" r:id="rId9"/>
    <sheet name="G - Equipe 7" sheetId="11" r:id="rId10"/>
    <sheet name="H - Equipe 8" sheetId="12" r:id="rId11"/>
    <sheet name="I - Equipe 9" sheetId="13" r:id="rId12"/>
    <sheet name="J - Equipe 10" sheetId="14" r:id="rId13"/>
    <sheet name="K - Répartition annuelle" sheetId="8" r:id="rId14"/>
  </sheets>
  <externalReferences>
    <externalReference r:id="rId15"/>
  </externalReferences>
  <definedNames>
    <definedName name="Etat">[1]Feuil1!$A$12:$A$14</definedName>
    <definedName name="etats">'NE PAS SUPPRIMER Gestion liste'!$A$18:$A$20</definedName>
    <definedName name="Financeur">[1]Feuil1!$A$3:$A$8</definedName>
    <definedName name="financeurs">'NE PAS SUPPRIMER Gestion liste'!$A$9:$A$14</definedName>
    <definedName name="_xlnm.Print_Titles" localSheetId="3">'A - Equipe Coordonnateur'!$4:$5</definedName>
    <definedName name="_xlnm.Print_Titles" localSheetId="4">'B - Equipe 2'!$4:$5</definedName>
    <definedName name="_xlnm.Print_Titles" localSheetId="5">'C - Equipe 3'!$4:$5</definedName>
    <definedName name="_xlnm.Print_Titles" localSheetId="6">'D - Equipe 4'!$4:$5</definedName>
    <definedName name="_xlnm.Print_Titles" localSheetId="7">'E - Equipe 5'!$4:$5</definedName>
    <definedName name="_xlnm.Print_Titles" localSheetId="8">'F - Equipe 6'!$4:$5</definedName>
    <definedName name="_xlnm.Print_Titles" localSheetId="9">'G - Equipe 7'!$4:$5</definedName>
    <definedName name="_xlnm.Print_Titles" localSheetId="10">'H - Equipe 8'!$4:$5</definedName>
    <definedName name="_xlnm.Print_Titles" localSheetId="11">'I - Equipe 9'!$4:$5</definedName>
    <definedName name="_xlnm.Print_Titles" localSheetId="12">'J - Equipe 10'!$4:$5</definedName>
    <definedName name="liste">'NE PAS SUPPRIMER Gestion liste'!$A$2:$A$5</definedName>
    <definedName name="org">'NE PAS SUPPRIMER Gestion liste'!$A$2:$A$4</definedName>
    <definedName name="subv">'NE PAS SUPPRIMER Gestion liste'!$A$17</definedName>
    <definedName name="Z_05A4635C_9AA5_4788_AE33_0D2B48B9581F_.wvu.PrintArea" localSheetId="3" hidden="1">'A - Equipe Coordonnateur'!$A$1:$G$52</definedName>
    <definedName name="Z_05A4635C_9AA5_4788_AE33_0D2B48B9581F_.wvu.PrintArea" localSheetId="4" hidden="1">'B - Equipe 2'!$A$1:$G$53</definedName>
    <definedName name="Z_05A4635C_9AA5_4788_AE33_0D2B48B9581F_.wvu.PrintArea" localSheetId="5" hidden="1">'C - Equipe 3'!$A$1:$G$52</definedName>
    <definedName name="Z_05A4635C_9AA5_4788_AE33_0D2B48B9581F_.wvu.PrintArea" localSheetId="6" hidden="1">'D - Equipe 4'!$A$1:$G$52</definedName>
    <definedName name="Z_05A4635C_9AA5_4788_AE33_0D2B48B9581F_.wvu.PrintArea" localSheetId="7" hidden="1">'E - Equipe 5'!$A$1:$G$52</definedName>
    <definedName name="Z_05A4635C_9AA5_4788_AE33_0D2B48B9581F_.wvu.PrintArea" localSheetId="8" hidden="1">'F - Equipe 6'!$A$1:$G$52</definedName>
    <definedName name="Z_05A4635C_9AA5_4788_AE33_0D2B48B9581F_.wvu.PrintArea" localSheetId="2" hidden="1">'Fiche de synthèse'!$A$1:$C$114</definedName>
    <definedName name="Z_05A4635C_9AA5_4788_AE33_0D2B48B9581F_.wvu.PrintArea" localSheetId="9" hidden="1">'G - Equipe 7'!$A$1:$G$52</definedName>
    <definedName name="Z_05A4635C_9AA5_4788_AE33_0D2B48B9581F_.wvu.PrintArea" localSheetId="10" hidden="1">'H - Equipe 8'!$A$1:$G$52</definedName>
    <definedName name="Z_05A4635C_9AA5_4788_AE33_0D2B48B9581F_.wvu.PrintArea" localSheetId="11" hidden="1">'I - Equipe 9'!$A$1:$G$52</definedName>
    <definedName name="Z_05A4635C_9AA5_4788_AE33_0D2B48B9581F_.wvu.PrintArea" localSheetId="12" hidden="1">'J - Equipe 10'!$A$1:$G$52</definedName>
    <definedName name="Z_05A4635C_9AA5_4788_AE33_0D2B48B9581F_.wvu.PrintArea" localSheetId="13" hidden="1">'K - Répartition annuelle'!$A$1:$K$71</definedName>
    <definedName name="Z_05A4635C_9AA5_4788_AE33_0D2B48B9581F_.wvu.PrintArea" localSheetId="0" hidden="1">NOTICE!$A$1:$H$15</definedName>
    <definedName name="Z_05A4635C_9AA5_4788_AE33_0D2B48B9581F_.wvu.PrintTitles" localSheetId="3" hidden="1">'A - Equipe Coordonnateur'!$4:$5</definedName>
    <definedName name="Z_05A4635C_9AA5_4788_AE33_0D2B48B9581F_.wvu.PrintTitles" localSheetId="4" hidden="1">'B - Equipe 2'!$4:$5</definedName>
    <definedName name="Z_05A4635C_9AA5_4788_AE33_0D2B48B9581F_.wvu.PrintTitles" localSheetId="5" hidden="1">'C - Equipe 3'!$4:$5</definedName>
    <definedName name="Z_05A4635C_9AA5_4788_AE33_0D2B48B9581F_.wvu.PrintTitles" localSheetId="6" hidden="1">'D - Equipe 4'!$4:$5</definedName>
    <definedName name="Z_05A4635C_9AA5_4788_AE33_0D2B48B9581F_.wvu.PrintTitles" localSheetId="7" hidden="1">'E - Equipe 5'!$4:$5</definedName>
    <definedName name="Z_05A4635C_9AA5_4788_AE33_0D2B48B9581F_.wvu.PrintTitles" localSheetId="8" hidden="1">'F - Equipe 6'!$4:$5</definedName>
    <definedName name="Z_05A4635C_9AA5_4788_AE33_0D2B48B9581F_.wvu.PrintTitles" localSheetId="9" hidden="1">'G - Equipe 7'!$4:$5</definedName>
    <definedName name="Z_05A4635C_9AA5_4788_AE33_0D2B48B9581F_.wvu.PrintTitles" localSheetId="10" hidden="1">'H - Equipe 8'!$4:$5</definedName>
    <definedName name="Z_05A4635C_9AA5_4788_AE33_0D2B48B9581F_.wvu.PrintTitles" localSheetId="11" hidden="1">'I - Equipe 9'!$4:$5</definedName>
    <definedName name="Z_05A4635C_9AA5_4788_AE33_0D2B48B9581F_.wvu.PrintTitles" localSheetId="12" hidden="1">'J - Equipe 10'!$4:$5</definedName>
    <definedName name="_xlnm.Print_Area" localSheetId="7">'E - Equipe 5'!$A$1:$G$52</definedName>
    <definedName name="_xlnm.Print_Area" localSheetId="8">'F - Equipe 6'!$A$1:$G$52</definedName>
    <definedName name="_xlnm.Print_Area" localSheetId="2">'Fiche de synthèse'!$A$1:$C$114</definedName>
    <definedName name="_xlnm.Print_Area" localSheetId="9">'G - Equipe 7'!$A$1:$G$52</definedName>
    <definedName name="_xlnm.Print_Area" localSheetId="10">'H - Equipe 8'!$A$1:$G$52</definedName>
    <definedName name="_xlnm.Print_Area" localSheetId="11">'I - Equipe 9'!$A$1:$G$52</definedName>
    <definedName name="_xlnm.Print_Area" localSheetId="12">'J - Equipe 10'!$A$1:$G$52</definedName>
    <definedName name="_xlnm.Print_Area" localSheetId="13">'K - Répartition annuelle'!$A$1:$K$71</definedName>
    <definedName name="_xlnm.Print_Area" localSheetId="0">NOTICE!$A$1:$H$15</definedName>
  </definedNames>
  <calcPr calcId="191029"/>
  <customWorkbookViews>
    <customWorkbookView name="Christelle Rauber - Affichage personnalisé" guid="{05A4635C-9AA5-4788-AE33-0D2B48B9581F}" mergeInterval="0" personalView="1" maximized="1" windowWidth="1916" windowHeight="815" tabRatio="68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12" l="1"/>
  <c r="F19" i="12"/>
  <c r="F20" i="11"/>
  <c r="F19" i="11"/>
  <c r="F20" i="10"/>
  <c r="F19" i="10"/>
  <c r="F20" i="7"/>
  <c r="F19" i="7"/>
  <c r="F20" i="6"/>
  <c r="F19" i="6"/>
  <c r="F20" i="15"/>
  <c r="F19" i="15"/>
  <c r="F20" i="4"/>
  <c r="F19" i="4"/>
  <c r="F18" i="4"/>
  <c r="F18" i="3"/>
  <c r="F18" i="14"/>
  <c r="F21" i="14" s="1"/>
  <c r="F18" i="13"/>
  <c r="C25" i="9"/>
  <c r="C15" i="9"/>
  <c r="F20" i="14"/>
  <c r="F19" i="14"/>
  <c r="F20" i="13" l="1"/>
  <c r="F19" i="13"/>
  <c r="C32" i="9"/>
  <c r="B32" i="9"/>
  <c r="C31" i="9"/>
  <c r="B31" i="9"/>
  <c r="C30" i="9"/>
  <c r="B30" i="9"/>
  <c r="B29" i="9"/>
  <c r="C29" i="9"/>
  <c r="G35" i="15"/>
  <c r="G21" i="15"/>
  <c r="G10" i="15" s="1"/>
  <c r="F21" i="15"/>
  <c r="D51" i="15"/>
  <c r="H40" i="15"/>
  <c r="H39" i="15"/>
  <c r="H38" i="15"/>
  <c r="H37" i="15"/>
  <c r="H36" i="15"/>
  <c r="E35" i="15"/>
  <c r="D35" i="15"/>
  <c r="H34" i="15"/>
  <c r="F34" i="15"/>
  <c r="H33" i="15"/>
  <c r="F33" i="15"/>
  <c r="H32" i="15"/>
  <c r="F32" i="15"/>
  <c r="F31" i="15"/>
  <c r="F30" i="15"/>
  <c r="F29" i="15"/>
  <c r="H28" i="15"/>
  <c r="F28" i="15"/>
  <c r="H27" i="15"/>
  <c r="F27" i="15"/>
  <c r="H26" i="15"/>
  <c r="F26" i="15"/>
  <c r="F25" i="15"/>
  <c r="F24" i="15"/>
  <c r="F35" i="15" s="1"/>
  <c r="F23" i="15"/>
  <c r="E21" i="15"/>
  <c r="D21" i="15"/>
  <c r="H20" i="15"/>
  <c r="H19" i="15"/>
  <c r="H18" i="15"/>
  <c r="F18" i="15"/>
  <c r="F17" i="15"/>
  <c r="F16" i="15"/>
  <c r="F15" i="15"/>
  <c r="F14" i="15"/>
  <c r="F13" i="15"/>
  <c r="F12" i="15"/>
  <c r="F19" i="3"/>
  <c r="C72" i="9"/>
  <c r="F10" i="15" l="1"/>
  <c r="C28" i="9"/>
  <c r="G41" i="15"/>
  <c r="F41" i="15" l="1"/>
  <c r="F42" i="15" s="1"/>
  <c r="B28" i="9"/>
  <c r="H40" i="14"/>
  <c r="H39" i="14"/>
  <c r="H38" i="14"/>
  <c r="H37" i="14"/>
  <c r="H36" i="14"/>
  <c r="H34" i="14"/>
  <c r="H33" i="14"/>
  <c r="H32" i="14"/>
  <c r="H28" i="14"/>
  <c r="H27" i="14"/>
  <c r="H26" i="14"/>
  <c r="H20" i="14"/>
  <c r="H19" i="14"/>
  <c r="H18" i="14"/>
  <c r="H40" i="13"/>
  <c r="H39" i="13"/>
  <c r="H38" i="13"/>
  <c r="H37" i="13"/>
  <c r="H36" i="13"/>
  <c r="H34" i="13"/>
  <c r="H33" i="13"/>
  <c r="H32" i="13"/>
  <c r="H28" i="13"/>
  <c r="H27" i="13"/>
  <c r="H26" i="13"/>
  <c r="H20" i="13"/>
  <c r="H19" i="13"/>
  <c r="H18" i="13"/>
  <c r="H40" i="12"/>
  <c r="H39" i="12"/>
  <c r="H38" i="12"/>
  <c r="H37" i="12"/>
  <c r="H36" i="12"/>
  <c r="H34" i="12"/>
  <c r="H33" i="12"/>
  <c r="H32" i="12"/>
  <c r="H28" i="12"/>
  <c r="H27" i="12"/>
  <c r="H26" i="12"/>
  <c r="H20" i="12"/>
  <c r="H19" i="12"/>
  <c r="H18" i="12"/>
  <c r="H40" i="11"/>
  <c r="H39" i="11"/>
  <c r="H38" i="11"/>
  <c r="H37" i="11"/>
  <c r="H36" i="11"/>
  <c r="H34" i="11"/>
  <c r="H33" i="11"/>
  <c r="H32" i="11"/>
  <c r="H28" i="11"/>
  <c r="H27" i="11"/>
  <c r="H26" i="11"/>
  <c r="H19" i="11"/>
  <c r="H20" i="11"/>
  <c r="H18" i="11"/>
  <c r="H40" i="10"/>
  <c r="H39" i="10"/>
  <c r="H38" i="10"/>
  <c r="H37" i="10"/>
  <c r="H36" i="10"/>
  <c r="H34" i="10"/>
  <c r="H33" i="10"/>
  <c r="H32" i="10"/>
  <c r="H28" i="10"/>
  <c r="H27" i="10"/>
  <c r="H26" i="10"/>
  <c r="H20" i="10"/>
  <c r="H19" i="10"/>
  <c r="H18" i="10"/>
  <c r="H40" i="7"/>
  <c r="H39" i="7"/>
  <c r="H38" i="7"/>
  <c r="H37" i="7"/>
  <c r="H36" i="7"/>
  <c r="H34" i="7"/>
  <c r="H33" i="7"/>
  <c r="H32" i="7"/>
  <c r="H28" i="7"/>
  <c r="H27" i="7"/>
  <c r="H26" i="7"/>
  <c r="H20" i="7"/>
  <c r="H19" i="7"/>
  <c r="H18" i="7"/>
  <c r="H40" i="6"/>
  <c r="H39" i="6"/>
  <c r="H38" i="6"/>
  <c r="H37" i="6"/>
  <c r="H36" i="6"/>
  <c r="H34" i="6"/>
  <c r="H33" i="6"/>
  <c r="H32" i="6"/>
  <c r="H28" i="6"/>
  <c r="H27" i="6"/>
  <c r="H26" i="6"/>
  <c r="H19" i="6"/>
  <c r="H20" i="6"/>
  <c r="H18" i="6"/>
  <c r="H40" i="4"/>
  <c r="H39" i="4"/>
  <c r="H38" i="4"/>
  <c r="H37" i="4"/>
  <c r="H36" i="4"/>
  <c r="H34" i="4"/>
  <c r="H33" i="4"/>
  <c r="H32" i="4"/>
  <c r="H28" i="4"/>
  <c r="H27" i="4"/>
  <c r="H26" i="4"/>
  <c r="H20" i="4"/>
  <c r="H19" i="4"/>
  <c r="H18" i="4"/>
  <c r="H40" i="3"/>
  <c r="H39" i="3"/>
  <c r="H38" i="3"/>
  <c r="H37" i="3"/>
  <c r="H36" i="3"/>
  <c r="H34" i="3"/>
  <c r="H33" i="3"/>
  <c r="H32" i="3"/>
  <c r="H28" i="3"/>
  <c r="H27" i="3"/>
  <c r="H26" i="3"/>
  <c r="H20" i="3"/>
  <c r="H19" i="3"/>
  <c r="H18" i="3"/>
  <c r="F32" i="4"/>
  <c r="I106" i="8" l="1"/>
  <c r="I83" i="8"/>
  <c r="I137" i="8" l="1"/>
  <c r="C5" i="9"/>
  <c r="C3" i="9"/>
  <c r="F141" i="8"/>
  <c r="E141" i="8"/>
  <c r="D141" i="8"/>
  <c r="C141" i="8"/>
  <c r="B141" i="8"/>
  <c r="F127" i="8"/>
  <c r="E127" i="8"/>
  <c r="D127" i="8"/>
  <c r="C127" i="8"/>
  <c r="B127" i="8"/>
  <c r="F113" i="8"/>
  <c r="E113" i="8"/>
  <c r="D113" i="8"/>
  <c r="C113" i="8"/>
  <c r="B113" i="8"/>
  <c r="F99" i="8"/>
  <c r="E99" i="8"/>
  <c r="D99" i="8"/>
  <c r="C99" i="8"/>
  <c r="B99" i="8"/>
  <c r="F85" i="8"/>
  <c r="E85" i="8"/>
  <c r="D85" i="8"/>
  <c r="C85" i="8"/>
  <c r="B85" i="8"/>
  <c r="F71" i="8"/>
  <c r="E71" i="8"/>
  <c r="D71" i="8"/>
  <c r="C71" i="8"/>
  <c r="B71" i="8"/>
  <c r="F57" i="8"/>
  <c r="E57" i="8"/>
  <c r="D57" i="8"/>
  <c r="C57" i="8"/>
  <c r="B57" i="8"/>
  <c r="F43" i="8"/>
  <c r="E43" i="8"/>
  <c r="D43" i="8"/>
  <c r="C43" i="8"/>
  <c r="B43" i="8"/>
  <c r="F29" i="8"/>
  <c r="E29" i="8"/>
  <c r="D29" i="8"/>
  <c r="C29" i="8"/>
  <c r="B29" i="8"/>
  <c r="I29" i="8" s="1"/>
  <c r="C15" i="8"/>
  <c r="D15" i="8"/>
  <c r="E15" i="8"/>
  <c r="F15" i="8"/>
  <c r="B15" i="8"/>
  <c r="I8" i="8"/>
  <c r="C3" i="8"/>
  <c r="I141" i="8" l="1"/>
  <c r="I43" i="8"/>
  <c r="I113" i="8"/>
  <c r="I71" i="8"/>
  <c r="I57" i="8"/>
  <c r="I99" i="8"/>
  <c r="I127" i="8"/>
  <c r="I85" i="8"/>
  <c r="C131" i="8" l="1"/>
  <c r="I140" i="8"/>
  <c r="I139" i="8"/>
  <c r="I138" i="8"/>
  <c r="I136" i="8"/>
  <c r="I135" i="8"/>
  <c r="I134" i="8"/>
  <c r="C117" i="8"/>
  <c r="I126" i="8"/>
  <c r="I125" i="8"/>
  <c r="I124" i="8"/>
  <c r="I123" i="8"/>
  <c r="I122" i="8"/>
  <c r="I121" i="8"/>
  <c r="I120" i="8"/>
  <c r="C103" i="8"/>
  <c r="I112" i="8"/>
  <c r="I111" i="8"/>
  <c r="I110" i="8"/>
  <c r="I109" i="8"/>
  <c r="I108" i="8"/>
  <c r="I107" i="8"/>
  <c r="C89" i="8"/>
  <c r="I98" i="8"/>
  <c r="I97" i="8"/>
  <c r="I96" i="8"/>
  <c r="I95" i="8"/>
  <c r="I94" i="8"/>
  <c r="I93" i="8"/>
  <c r="I92" i="8"/>
  <c r="C75" i="8"/>
  <c r="I84" i="8"/>
  <c r="I82" i="8"/>
  <c r="I81" i="8"/>
  <c r="I80" i="8"/>
  <c r="I79" i="8"/>
  <c r="I78" i="8"/>
  <c r="I9" i="8"/>
  <c r="I10" i="8"/>
  <c r="I11" i="8"/>
  <c r="I12" i="8"/>
  <c r="I13" i="8"/>
  <c r="I14" i="8"/>
  <c r="C95" i="9" l="1"/>
  <c r="C85" i="9"/>
  <c r="C75" i="9"/>
  <c r="C65" i="9"/>
  <c r="C55" i="9"/>
  <c r="C45" i="9"/>
  <c r="C102" i="9" l="1"/>
  <c r="B102" i="9"/>
  <c r="C101" i="9"/>
  <c r="B101" i="9"/>
  <c r="C100" i="9"/>
  <c r="B100" i="9"/>
  <c r="C99" i="9"/>
  <c r="B99" i="9"/>
  <c r="C92" i="9"/>
  <c r="C91" i="9"/>
  <c r="C90" i="9"/>
  <c r="C89" i="9"/>
  <c r="B92" i="9"/>
  <c r="B91" i="9"/>
  <c r="B90" i="9"/>
  <c r="B89" i="9"/>
  <c r="C82" i="9"/>
  <c r="C81" i="9"/>
  <c r="C80" i="9"/>
  <c r="C79" i="9"/>
  <c r="B82" i="9"/>
  <c r="B81" i="9"/>
  <c r="B80" i="9"/>
  <c r="B79" i="9"/>
  <c r="C71" i="9"/>
  <c r="C70" i="9"/>
  <c r="C69" i="9"/>
  <c r="B72" i="9"/>
  <c r="B71" i="9"/>
  <c r="B70" i="9"/>
  <c r="B69" i="9"/>
  <c r="C62" i="9"/>
  <c r="C61" i="9"/>
  <c r="C60" i="9"/>
  <c r="C59" i="9"/>
  <c r="B62" i="9"/>
  <c r="B61" i="9"/>
  <c r="B60" i="9"/>
  <c r="B59" i="9"/>
  <c r="B50" i="9"/>
  <c r="B49" i="9"/>
  <c r="D51" i="14" l="1"/>
  <c r="G35" i="14"/>
  <c r="E35" i="14"/>
  <c r="D35" i="14"/>
  <c r="F34" i="14"/>
  <c r="F33" i="14"/>
  <c r="F32" i="14"/>
  <c r="F31" i="14"/>
  <c r="F30" i="14"/>
  <c r="F29" i="14"/>
  <c r="F28" i="14"/>
  <c r="F27" i="14"/>
  <c r="F26" i="14"/>
  <c r="F25" i="14"/>
  <c r="F24" i="14"/>
  <c r="F23" i="14"/>
  <c r="G21" i="14"/>
  <c r="G10" i="14" s="1"/>
  <c r="E21" i="14"/>
  <c r="D21" i="14"/>
  <c r="F17" i="14"/>
  <c r="F16" i="14"/>
  <c r="F15" i="14"/>
  <c r="F14" i="14"/>
  <c r="F13" i="14"/>
  <c r="F12" i="14"/>
  <c r="D51" i="13"/>
  <c r="G35" i="13"/>
  <c r="E35" i="13"/>
  <c r="D35" i="13"/>
  <c r="F34" i="13"/>
  <c r="F33" i="13"/>
  <c r="F32" i="13"/>
  <c r="F31" i="13"/>
  <c r="F30" i="13"/>
  <c r="F29" i="13"/>
  <c r="F28" i="13"/>
  <c r="F27" i="13"/>
  <c r="F26" i="13"/>
  <c r="F25" i="13"/>
  <c r="F24" i="13"/>
  <c r="F23" i="13"/>
  <c r="G21" i="13"/>
  <c r="G10" i="13" s="1"/>
  <c r="E21" i="13"/>
  <c r="D21" i="13"/>
  <c r="F17" i="13"/>
  <c r="F16" i="13"/>
  <c r="F15" i="13"/>
  <c r="F14" i="13"/>
  <c r="F13" i="13"/>
  <c r="F12" i="13"/>
  <c r="D51" i="12"/>
  <c r="G35" i="12"/>
  <c r="E35" i="12"/>
  <c r="D35" i="12"/>
  <c r="F34" i="12"/>
  <c r="F33" i="12"/>
  <c r="F32" i="12"/>
  <c r="F31" i="12"/>
  <c r="F30" i="12"/>
  <c r="F29" i="12"/>
  <c r="F28" i="12"/>
  <c r="F27" i="12"/>
  <c r="F26" i="12"/>
  <c r="F25" i="12"/>
  <c r="F24" i="12"/>
  <c r="F23" i="12"/>
  <c r="G21" i="12"/>
  <c r="G10" i="12" s="1"/>
  <c r="E21" i="12"/>
  <c r="D21" i="12"/>
  <c r="F18" i="12"/>
  <c r="F17" i="12"/>
  <c r="F16" i="12"/>
  <c r="F15" i="12"/>
  <c r="F14" i="12"/>
  <c r="F13" i="12"/>
  <c r="F12" i="12"/>
  <c r="D51" i="11"/>
  <c r="G35" i="11"/>
  <c r="E35" i="11"/>
  <c r="D35" i="11"/>
  <c r="F34" i="11"/>
  <c r="F33" i="11"/>
  <c r="F32" i="11"/>
  <c r="F31" i="11"/>
  <c r="F30" i="11"/>
  <c r="F29" i="11"/>
  <c r="F28" i="11"/>
  <c r="F27" i="11"/>
  <c r="F26" i="11"/>
  <c r="F25" i="11"/>
  <c r="F24" i="11"/>
  <c r="F23" i="11"/>
  <c r="G21" i="11"/>
  <c r="G10" i="11" s="1"/>
  <c r="G41" i="11" s="1"/>
  <c r="E21" i="11"/>
  <c r="D21" i="11"/>
  <c r="F18" i="11"/>
  <c r="F17" i="11"/>
  <c r="F16" i="11"/>
  <c r="F15" i="11"/>
  <c r="F14" i="11"/>
  <c r="F13" i="11"/>
  <c r="F12" i="11"/>
  <c r="D51" i="10"/>
  <c r="G35" i="10"/>
  <c r="E35" i="10"/>
  <c r="D35" i="10"/>
  <c r="F34" i="10"/>
  <c r="F33" i="10"/>
  <c r="F32" i="10"/>
  <c r="F31" i="10"/>
  <c r="F30" i="10"/>
  <c r="F29" i="10"/>
  <c r="F28" i="10"/>
  <c r="F27" i="10"/>
  <c r="F26" i="10"/>
  <c r="F25" i="10"/>
  <c r="F24" i="10"/>
  <c r="F23" i="10"/>
  <c r="G21" i="10"/>
  <c r="G10" i="10" s="1"/>
  <c r="E21" i="10"/>
  <c r="D21" i="10"/>
  <c r="F18" i="10"/>
  <c r="F17" i="10"/>
  <c r="F16" i="10"/>
  <c r="F15" i="10"/>
  <c r="F14" i="10"/>
  <c r="F13" i="10"/>
  <c r="F12" i="10"/>
  <c r="G41" i="14" l="1"/>
  <c r="J141" i="8" s="1"/>
  <c r="F21" i="10"/>
  <c r="F10" i="10" s="1"/>
  <c r="F35" i="12"/>
  <c r="G41" i="12"/>
  <c r="J113" i="8" s="1"/>
  <c r="C78" i="9"/>
  <c r="C83" i="9" s="1"/>
  <c r="E80" i="9" s="1"/>
  <c r="F35" i="11"/>
  <c r="F35" i="10"/>
  <c r="J99" i="8"/>
  <c r="C68" i="9"/>
  <c r="C73" i="9" s="1"/>
  <c r="E70" i="9" s="1"/>
  <c r="F35" i="13"/>
  <c r="F21" i="13"/>
  <c r="F10" i="13" s="1"/>
  <c r="F35" i="14"/>
  <c r="F21" i="12"/>
  <c r="F10" i="12" s="1"/>
  <c r="F21" i="11"/>
  <c r="F10" i="11" s="1"/>
  <c r="I65" i="8"/>
  <c r="I66" i="8"/>
  <c r="I67" i="8"/>
  <c r="I68" i="8"/>
  <c r="I69" i="8"/>
  <c r="I70" i="8"/>
  <c r="I64" i="8"/>
  <c r="I51" i="8"/>
  <c r="I52" i="8"/>
  <c r="I53" i="8"/>
  <c r="I54" i="8"/>
  <c r="I55" i="8"/>
  <c r="I56" i="8"/>
  <c r="I50" i="8"/>
  <c r="I38" i="8"/>
  <c r="I37" i="8"/>
  <c r="I39" i="8"/>
  <c r="I40" i="8"/>
  <c r="I41" i="8"/>
  <c r="I42" i="8"/>
  <c r="I36" i="8"/>
  <c r="I23" i="8"/>
  <c r="I24" i="8"/>
  <c r="I25" i="8"/>
  <c r="I26" i="8"/>
  <c r="I27" i="8"/>
  <c r="I28" i="8"/>
  <c r="I22" i="8"/>
  <c r="C98" i="9" l="1"/>
  <c r="E102" i="9" s="1"/>
  <c r="F41" i="13"/>
  <c r="B78" i="9"/>
  <c r="B83" i="9" s="1"/>
  <c r="E78" i="9"/>
  <c r="E82" i="9"/>
  <c r="E68" i="9"/>
  <c r="E72" i="9"/>
  <c r="F41" i="11"/>
  <c r="F42" i="11" s="1"/>
  <c r="G41" i="10"/>
  <c r="J85" i="8" s="1"/>
  <c r="C58" i="9"/>
  <c r="G41" i="13"/>
  <c r="J127" i="8" s="1"/>
  <c r="C88" i="9"/>
  <c r="F41" i="10"/>
  <c r="B58" i="9"/>
  <c r="B63" i="9" s="1"/>
  <c r="B88" i="9" l="1"/>
  <c r="B93" i="9" s="1"/>
  <c r="C103" i="9"/>
  <c r="E100" i="9" s="1"/>
  <c r="B68" i="9"/>
  <c r="B73" i="9" s="1"/>
  <c r="F41" i="12"/>
  <c r="F42" i="12" s="1"/>
  <c r="F42" i="13"/>
  <c r="F42" i="10"/>
  <c r="E62" i="9"/>
  <c r="C63" i="9"/>
  <c r="E60" i="9" s="1"/>
  <c r="E92" i="9"/>
  <c r="C93" i="9"/>
  <c r="E90" i="9" s="1"/>
  <c r="C51" i="9"/>
  <c r="B51" i="9"/>
  <c r="C50" i="9"/>
  <c r="C49" i="9"/>
  <c r="C52" i="9"/>
  <c r="B52" i="9"/>
  <c r="C41" i="9"/>
  <c r="B41" i="9"/>
  <c r="C40" i="9"/>
  <c r="B40" i="9"/>
  <c r="C39" i="9"/>
  <c r="B39" i="9"/>
  <c r="C42" i="9"/>
  <c r="B42" i="9"/>
  <c r="C21" i="9"/>
  <c r="B21" i="9"/>
  <c r="C20" i="9"/>
  <c r="B20" i="9"/>
  <c r="C19" i="9"/>
  <c r="B19" i="9"/>
  <c r="C22" i="9"/>
  <c r="B22" i="9"/>
  <c r="I15" i="8"/>
  <c r="C5" i="8"/>
  <c r="C10" i="9"/>
  <c r="B9" i="9"/>
  <c r="G21" i="7"/>
  <c r="G10" i="7" s="1"/>
  <c r="G35" i="7"/>
  <c r="E35" i="7"/>
  <c r="D35" i="7"/>
  <c r="F34" i="7"/>
  <c r="F33" i="7"/>
  <c r="F32" i="7"/>
  <c r="F31" i="7"/>
  <c r="F30" i="7"/>
  <c r="F29" i="7"/>
  <c r="F28" i="7"/>
  <c r="F27" i="7"/>
  <c r="F26" i="7"/>
  <c r="F25" i="7"/>
  <c r="F24" i="7"/>
  <c r="F23" i="7"/>
  <c r="E21" i="7"/>
  <c r="D21" i="7"/>
  <c r="F18" i="7"/>
  <c r="F17" i="7"/>
  <c r="F16" i="7"/>
  <c r="F15" i="7"/>
  <c r="F14" i="7"/>
  <c r="F13" i="7"/>
  <c r="F12" i="7"/>
  <c r="G35" i="6"/>
  <c r="E35" i="6"/>
  <c r="D35" i="6"/>
  <c r="F34" i="6"/>
  <c r="F33" i="6"/>
  <c r="F32" i="6"/>
  <c r="F31" i="6"/>
  <c r="F30" i="6"/>
  <c r="F29" i="6"/>
  <c r="F28" i="6"/>
  <c r="F27" i="6"/>
  <c r="F26" i="6"/>
  <c r="F25" i="6"/>
  <c r="F24" i="6"/>
  <c r="F23" i="6"/>
  <c r="G21" i="6"/>
  <c r="E21" i="6"/>
  <c r="D21" i="6"/>
  <c r="F18" i="6"/>
  <c r="F17" i="6"/>
  <c r="F16" i="6"/>
  <c r="F15" i="6"/>
  <c r="F14" i="6"/>
  <c r="F13" i="6"/>
  <c r="F12" i="6"/>
  <c r="G35" i="4"/>
  <c r="E35" i="4"/>
  <c r="D35" i="4"/>
  <c r="F34" i="4"/>
  <c r="F33" i="4"/>
  <c r="F31" i="4"/>
  <c r="F30" i="4"/>
  <c r="F29" i="4"/>
  <c r="F28" i="4"/>
  <c r="F27" i="4"/>
  <c r="F26" i="4"/>
  <c r="F25" i="4"/>
  <c r="F24" i="4"/>
  <c r="F23" i="4"/>
  <c r="G21" i="4"/>
  <c r="G10" i="4" s="1"/>
  <c r="E21" i="4"/>
  <c r="D21" i="4"/>
  <c r="F17" i="4"/>
  <c r="F16" i="4"/>
  <c r="F15" i="4"/>
  <c r="F14" i="4"/>
  <c r="F13" i="4"/>
  <c r="F12" i="4"/>
  <c r="F26" i="3"/>
  <c r="G35" i="3"/>
  <c r="D51" i="7"/>
  <c r="D51" i="6"/>
  <c r="D52" i="4"/>
  <c r="F23" i="3"/>
  <c r="F12" i="3"/>
  <c r="F13" i="3"/>
  <c r="F14" i="3"/>
  <c r="F15" i="3"/>
  <c r="F16" i="3"/>
  <c r="F17" i="3"/>
  <c r="F20" i="3"/>
  <c r="F30" i="3"/>
  <c r="F31" i="3"/>
  <c r="F33" i="3"/>
  <c r="F34" i="3"/>
  <c r="F27" i="3"/>
  <c r="F24" i="3"/>
  <c r="F25" i="3"/>
  <c r="F28" i="3"/>
  <c r="F29" i="3"/>
  <c r="F32" i="3"/>
  <c r="D51" i="3"/>
  <c r="E35" i="3"/>
  <c r="D35" i="3"/>
  <c r="E21" i="3"/>
  <c r="D21" i="3"/>
  <c r="C61" i="8"/>
  <c r="C47" i="8"/>
  <c r="C33" i="8"/>
  <c r="C19" i="8"/>
  <c r="B10" i="9"/>
  <c r="C11" i="9"/>
  <c r="C9" i="9"/>
  <c r="C12" i="9"/>
  <c r="B12" i="9"/>
  <c r="B11" i="9"/>
  <c r="C35" i="9"/>
  <c r="E98" i="9" l="1"/>
  <c r="E58" i="9"/>
  <c r="E88" i="9"/>
  <c r="B111" i="9"/>
  <c r="B113" i="9"/>
  <c r="C110" i="9"/>
  <c r="B112" i="9"/>
  <c r="C112" i="9"/>
  <c r="C113" i="9"/>
  <c r="C111" i="9"/>
  <c r="B110" i="9"/>
  <c r="C48" i="9"/>
  <c r="F21" i="7"/>
  <c r="F10" i="7" s="1"/>
  <c r="G10" i="6"/>
  <c r="C38" i="9" s="1"/>
  <c r="F35" i="7"/>
  <c r="F35" i="6"/>
  <c r="F21" i="6"/>
  <c r="E32" i="9"/>
  <c r="F35" i="4"/>
  <c r="F21" i="4"/>
  <c r="F10" i="4" s="1"/>
  <c r="F35" i="3"/>
  <c r="F21" i="3"/>
  <c r="E52" i="9" l="1"/>
  <c r="F41" i="7"/>
  <c r="G41" i="7"/>
  <c r="J71" i="8" s="1"/>
  <c r="E42" i="9"/>
  <c r="C53" i="9"/>
  <c r="E50" i="9" s="1"/>
  <c r="C33" i="9"/>
  <c r="E30" i="9" s="1"/>
  <c r="G41" i="4"/>
  <c r="J29" i="8" s="1"/>
  <c r="C43" i="9"/>
  <c r="E40" i="9" s="1"/>
  <c r="F10" i="6"/>
  <c r="F41" i="6" s="1"/>
  <c r="G41" i="6"/>
  <c r="J57" i="8" s="1"/>
  <c r="J43" i="8"/>
  <c r="C18" i="9"/>
  <c r="F41" i="4"/>
  <c r="F10" i="3"/>
  <c r="F41" i="3" s="1"/>
  <c r="F42" i="7" l="1"/>
  <c r="B48" i="9"/>
  <c r="B53" i="9" s="1"/>
  <c r="E38" i="9"/>
  <c r="E48" i="9"/>
  <c r="E28" i="9"/>
  <c r="E22" i="9"/>
  <c r="C23" i="9"/>
  <c r="E20" i="9" s="1"/>
  <c r="B38" i="9"/>
  <c r="B43" i="9" s="1"/>
  <c r="F42" i="6"/>
  <c r="B8" i="9"/>
  <c r="B18" i="9"/>
  <c r="F42" i="4"/>
  <c r="B23" i="9" l="1"/>
  <c r="E18" i="9"/>
  <c r="B13" i="9"/>
  <c r="B33" i="9"/>
  <c r="G21" i="3" l="1"/>
  <c r="G10" i="3" s="1"/>
  <c r="G41" i="3" s="1"/>
  <c r="J15" i="8" l="1"/>
  <c r="F42" i="3"/>
  <c r="C8" i="9"/>
  <c r="E12" i="9" s="1"/>
  <c r="C13" i="9" l="1"/>
  <c r="C109" i="9"/>
  <c r="E8" i="9" l="1"/>
  <c r="E10" i="9"/>
  <c r="C114" i="9"/>
  <c r="F10" i="14"/>
  <c r="B98" i="9" s="1"/>
  <c r="B103" i="9" l="1"/>
  <c r="B109" i="9"/>
  <c r="B114" i="9" s="1"/>
  <c r="F41" i="14"/>
  <c r="F4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200-000001000000}">
      <text>
        <r>
          <rPr>
            <b/>
            <sz val="9"/>
            <color indexed="81"/>
            <rFont val="Arial"/>
            <family val="2"/>
          </rPr>
          <t>Seules les cases colorées sont à compléter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B00-000001000000}">
      <text>
        <r>
          <rPr>
            <b/>
            <sz val="9"/>
            <color indexed="81"/>
            <rFont val="Arial"/>
            <family val="2"/>
          </rPr>
          <t>Seules les cases colorées sont à compléter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300-000001000000}">
      <text>
        <r>
          <rPr>
            <b/>
            <sz val="9"/>
            <color indexed="81"/>
            <rFont val="Arial"/>
            <family val="2"/>
          </rPr>
          <t>Seules les cases colorées sont à compléter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D28D221A-2C50-4B95-AFD9-52F9189DE46D}">
      <text>
        <r>
          <rPr>
            <b/>
            <sz val="9"/>
            <color indexed="81"/>
            <rFont val="Arial"/>
            <family val="2"/>
          </rPr>
          <t>Seules les cases colorées sont à compléter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500-000001000000}">
      <text>
        <r>
          <rPr>
            <b/>
            <sz val="9"/>
            <color indexed="81"/>
            <rFont val="Arial"/>
            <family val="2"/>
          </rPr>
          <t>Seules les cases colorées sont à compléter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600-000001000000}">
      <text>
        <r>
          <rPr>
            <b/>
            <sz val="9"/>
            <color indexed="81"/>
            <rFont val="Arial"/>
            <family val="2"/>
          </rPr>
          <t>Seules les cases colorées sont à compléter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700-000001000000}">
      <text>
        <r>
          <rPr>
            <b/>
            <sz val="9"/>
            <color indexed="81"/>
            <rFont val="Arial"/>
            <family val="2"/>
          </rPr>
          <t>Seules les cases colorées sont à compléter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800-000001000000}">
      <text>
        <r>
          <rPr>
            <b/>
            <sz val="9"/>
            <color indexed="81"/>
            <rFont val="Arial"/>
            <family val="2"/>
          </rPr>
          <t>Seules les cases colorées sont à compléter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900-000001000000}">
      <text>
        <r>
          <rPr>
            <b/>
            <sz val="9"/>
            <color indexed="81"/>
            <rFont val="Arial"/>
            <family val="2"/>
          </rPr>
          <t>Seules les cases colorées sont à compléter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A00-000001000000}">
      <text>
        <r>
          <rPr>
            <b/>
            <sz val="9"/>
            <color indexed="81"/>
            <rFont val="Arial"/>
            <family val="2"/>
          </rPr>
          <t>Seules les cases colorées sont à compléter</t>
        </r>
      </text>
    </comment>
  </commentList>
</comments>
</file>

<file path=xl/sharedStrings.xml><?xml version="1.0" encoding="utf-8"?>
<sst xmlns="http://schemas.openxmlformats.org/spreadsheetml/2006/main" count="920" uniqueCount="225">
  <si>
    <t>Etablissements publics nationaux</t>
  </si>
  <si>
    <t>Commission Européenne</t>
  </si>
  <si>
    <t>Collectivités Territoriales</t>
  </si>
  <si>
    <t>Ministères</t>
  </si>
  <si>
    <t>Etat de la subvention</t>
  </si>
  <si>
    <t>Acquis</t>
  </si>
  <si>
    <t>En cours d'acquisition</t>
  </si>
  <si>
    <t>En cours de négociation</t>
  </si>
  <si>
    <t>Etablissements de santé</t>
  </si>
  <si>
    <t>Organismes publics de recherche (EPST, EPIC, …) ;</t>
  </si>
  <si>
    <t>Etablissement d'enseignement supérieur (Universités, écoles)</t>
  </si>
  <si>
    <t>Fondations/associations de recherche</t>
  </si>
  <si>
    <t>ANR</t>
  </si>
  <si>
    <t>Assocations, Fondations</t>
  </si>
  <si>
    <t>Nom du financeur</t>
  </si>
  <si>
    <t>Type de financeur</t>
  </si>
  <si>
    <t>Montant total du financement</t>
  </si>
  <si>
    <t>Etat du financement</t>
  </si>
  <si>
    <t>Numéro du laboratoire</t>
  </si>
  <si>
    <t xml:space="preserve">TOTAL </t>
  </si>
  <si>
    <t>Nom et prénom du Responsable Equipe 2 :</t>
  </si>
  <si>
    <t>Equipe 2</t>
  </si>
  <si>
    <t>Nom et prénom du Responsable Equipe 3 :</t>
  </si>
  <si>
    <t>Equipe 3</t>
  </si>
  <si>
    <t>Nom et prénom du Responsable Equipe 4 :</t>
  </si>
  <si>
    <t>Equipe 4</t>
  </si>
  <si>
    <t>Nom et prénom du Responsable Equipe 5 :</t>
  </si>
  <si>
    <t>Equipe 5</t>
  </si>
  <si>
    <t>Acronyme du projet :</t>
  </si>
  <si>
    <t>Nom et prénom du Responsable d'équipe 5 :</t>
  </si>
  <si>
    <t>Nom et prénom du Responsable d'équipe 4 :</t>
  </si>
  <si>
    <t>Nom et prénom du Responsable d'équipe 1 :</t>
  </si>
  <si>
    <t>Nom et prénom du Responsable d'équipe 2 :</t>
  </si>
  <si>
    <t>Nom et prénom du Responsable d'équipe 3 :</t>
  </si>
  <si>
    <t>(a)</t>
  </si>
  <si>
    <t>(c)</t>
  </si>
  <si>
    <t>Coût complet</t>
  </si>
  <si>
    <t>Type organisme gestionnaire</t>
  </si>
  <si>
    <t>Nom développé du laboratoire :</t>
  </si>
  <si>
    <t xml:space="preserve">Numéro du laboratoire  : </t>
  </si>
  <si>
    <t>Catégorie de dépenses</t>
  </si>
  <si>
    <t>Aide demandée</t>
  </si>
  <si>
    <r>
      <t>Personnel</t>
    </r>
    <r>
      <rPr>
        <b/>
        <sz val="10"/>
        <rFont val="Arial"/>
        <family val="2"/>
      </rPr>
      <t xml:space="preserve"> </t>
    </r>
    <r>
      <rPr>
        <sz val="10"/>
        <rFont val="Arial"/>
        <family val="2"/>
      </rPr>
      <t>(taxes et charges comprises)</t>
    </r>
  </si>
  <si>
    <t>Dépenses de personnel (a)</t>
  </si>
  <si>
    <t>TOTAL</t>
  </si>
  <si>
    <t>Achat de petits matériels, consommables, fonctionnement</t>
  </si>
  <si>
    <t>BUDGET TOTAL</t>
  </si>
  <si>
    <t xml:space="preserve">Taux de l'aide : </t>
  </si>
  <si>
    <t>Equipe 1 - Coordonnateur</t>
  </si>
  <si>
    <t>Date de recrutement envisagée</t>
  </si>
  <si>
    <t>Total - aide demandée</t>
  </si>
  <si>
    <t xml:space="preserve">Personnel </t>
  </si>
  <si>
    <t>Consommables, missions</t>
  </si>
  <si>
    <t>Frais de gestion</t>
  </si>
  <si>
    <t>(d)</t>
  </si>
  <si>
    <t>(e)</t>
  </si>
  <si>
    <t>Coût global</t>
  </si>
  <si>
    <t xml:space="preserve">Etablissement de droit public </t>
  </si>
  <si>
    <t xml:space="preserve">Etablissement de droit privé </t>
  </si>
  <si>
    <t xml:space="preserve">
</t>
  </si>
  <si>
    <t>Externalisation de prestation</t>
  </si>
  <si>
    <t xml:space="preserve">Externalisation de prestation </t>
  </si>
  <si>
    <t>Equipements</t>
  </si>
  <si>
    <t>Achat de petits matériels, consommables et fonctionnement</t>
  </si>
  <si>
    <t>Nombre d'hommes mois</t>
  </si>
  <si>
    <t>Signature du Représentant légal de l'organisme gestionnaire</t>
  </si>
  <si>
    <t>Missions *</t>
  </si>
  <si>
    <t>*Au-delà de 5% ces frais devront faire l'objet d'une justification</t>
  </si>
  <si>
    <t>Autres organismes oeuvrant dans le domaine de la recherche</t>
  </si>
  <si>
    <t>Détail des dépenses d'achat de petits matériels, consommables et fonctionnement</t>
  </si>
  <si>
    <t>Détail des dépenses de personnel
(type de poste, niveau de recrutement, durée de recrutement souhaité (en mois), quotité de temps de travail de l'employé)</t>
  </si>
  <si>
    <t>Détail des dépenses d'équipements
(type d'équipement, quantité, montant estimé par équipement)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</si>
  <si>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</si>
  <si>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</si>
  <si>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r>
      <rPr>
        <b/>
        <sz val="13"/>
        <color theme="0"/>
        <rFont val="Arial"/>
        <family val="2"/>
      </rPr>
      <t xml:space="preserve">Détail des dépenses de personnel
</t>
    </r>
    <r>
      <rPr>
        <b/>
        <sz val="11"/>
        <color theme="0"/>
        <rFont val="Arial"/>
        <family val="2"/>
      </rPr>
      <t>(type de poste, niveau de recrutement, durée de recrutement souhaité (en mois), quotité de temps de travail de l'employé)</t>
    </r>
  </si>
  <si>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</si>
  <si>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r>
      <rPr>
        <b/>
        <sz val="13"/>
        <color theme="0"/>
        <rFont val="Arial"/>
        <family val="2"/>
      </rPr>
      <t>Détail des dépenses des frais de mission</t>
    </r>
    <r>
      <rPr>
        <b/>
        <sz val="11"/>
        <color theme="0"/>
        <rFont val="Arial"/>
        <family val="2"/>
      </rPr>
      <t xml:space="preserve">
 (nombre de mission, nombre de personnes concernées, lieu de la mission, objet de la mission)</t>
    </r>
  </si>
  <si>
    <r>
      <rPr>
        <b/>
        <sz val="13"/>
        <color theme="0"/>
        <rFont val="Arial"/>
        <family val="2"/>
      </rPr>
      <t>Détail des dépenses d'externalisation de prestation</t>
    </r>
    <r>
      <rPr>
        <b/>
        <sz val="11"/>
        <color theme="0"/>
        <rFont val="Arial"/>
        <family val="2"/>
      </rPr>
      <t xml:space="preserve">
(statut du prestataire envisagé : public/privé, objet de la prestation, raison pour laquelle une partie du projet doit être externalisée) </t>
    </r>
  </si>
  <si>
    <t>Nom et prénom du Responsable Equipe 6 :</t>
  </si>
  <si>
    <t>Equipe 6</t>
  </si>
  <si>
    <t>Nom et prénom du Responsable Equipe 7 :</t>
  </si>
  <si>
    <t>Equipe 7</t>
  </si>
  <si>
    <t>Nom et prénom du Responsable Equipe 8 :</t>
  </si>
  <si>
    <t>Equipe 8</t>
  </si>
  <si>
    <t>Nom et prénom du Responsable Equipe 9 :</t>
  </si>
  <si>
    <t>Equipe 9</t>
  </si>
  <si>
    <t>Nom et prénom du Responsable Equipe 10 :</t>
  </si>
  <si>
    <t>Equipe 10</t>
  </si>
  <si>
    <t>BUDGET TOTAL PROJET DE RECHERCHE 
(équipes 1, 2, 3, 4, 5, 6, 7, 8, 9 et 10)</t>
  </si>
  <si>
    <t>N°1</t>
  </si>
  <si>
    <t>N°2</t>
  </si>
  <si>
    <t>N°3</t>
  </si>
  <si>
    <t>N°4</t>
  </si>
  <si>
    <t>N°5</t>
  </si>
  <si>
    <t>N°6</t>
  </si>
  <si>
    <t>N°7</t>
  </si>
  <si>
    <t>N°8</t>
  </si>
  <si>
    <t>(a1)</t>
  </si>
  <si>
    <t>(a2)</t>
  </si>
  <si>
    <t>(a3)</t>
  </si>
  <si>
    <t>(a4)</t>
  </si>
  <si>
    <t>(a5)</t>
  </si>
  <si>
    <r>
      <rPr>
        <b/>
        <sz val="11"/>
        <color theme="7"/>
        <rFont val="Arial"/>
        <family val="2"/>
      </rPr>
      <t>(b)</t>
    </r>
    <r>
      <rPr>
        <b/>
        <sz val="11"/>
        <color theme="3"/>
        <rFont val="Arial"/>
        <family val="2"/>
      </rPr>
      <t xml:space="preserve"> </t>
    </r>
  </si>
  <si>
    <r>
      <rPr>
        <b/>
        <sz val="11"/>
        <color theme="7"/>
        <rFont val="Arial"/>
        <family val="2"/>
      </rPr>
      <t>(f)</t>
    </r>
    <r>
      <rPr>
        <b/>
        <sz val="11"/>
        <color theme="3"/>
        <rFont val="Arial"/>
        <family val="2"/>
      </rPr>
      <t xml:space="preserve"> </t>
    </r>
  </si>
  <si>
    <r>
      <rPr>
        <b/>
        <sz val="11"/>
        <color theme="7"/>
        <rFont val="Arial"/>
        <family val="2"/>
      </rPr>
      <t>(g)</t>
    </r>
    <r>
      <rPr>
        <b/>
        <sz val="11"/>
        <color theme="3"/>
        <rFont val="Arial"/>
        <family val="2"/>
      </rPr>
      <t xml:space="preserve"> </t>
    </r>
  </si>
  <si>
    <r>
      <rPr>
        <b/>
        <sz val="11"/>
        <color theme="7"/>
        <rFont val="Arial"/>
        <family val="2"/>
      </rPr>
      <t>(h)</t>
    </r>
    <r>
      <rPr>
        <b/>
        <sz val="11"/>
        <color theme="3"/>
        <rFont val="Arial"/>
        <family val="2"/>
      </rPr>
      <t xml:space="preserve"> </t>
    </r>
  </si>
  <si>
    <r>
      <t>Niveau de recrutement</t>
    </r>
    <r>
      <rPr>
        <sz val="8"/>
        <rFont val="Arial"/>
        <family val="2"/>
      </rPr>
      <t xml:space="preserve"> (a3)</t>
    </r>
    <r>
      <rPr>
        <b/>
        <sz val="8"/>
        <rFont val="Arial"/>
        <family val="2"/>
      </rPr>
      <t xml:space="preserve"> / fonction</t>
    </r>
  </si>
  <si>
    <r>
      <t xml:space="preserve">Nombre de personne.mois </t>
    </r>
    <r>
      <rPr>
        <sz val="8"/>
        <rFont val="Arial"/>
        <family val="2"/>
      </rPr>
      <t>(a4)</t>
    </r>
  </si>
  <si>
    <t>Nombre de personne.mois</t>
  </si>
  <si>
    <r>
      <t xml:space="preserve">Coût mensuel </t>
    </r>
    <r>
      <rPr>
        <sz val="8"/>
        <rFont val="Arial"/>
        <family val="2"/>
      </rPr>
      <t>(taxes et charges comprises) (a5)</t>
    </r>
  </si>
  <si>
    <t>Niveau du recrutement (a3)</t>
  </si>
  <si>
    <r>
      <t xml:space="preserve">Personnel permanent (statutaire ou CDI) </t>
    </r>
    <r>
      <rPr>
        <b/>
        <u/>
        <sz val="10"/>
        <rFont val="Arial"/>
        <family val="2"/>
      </rPr>
      <t>déjà financé</t>
    </r>
    <r>
      <rPr>
        <sz val="10"/>
        <rFont val="Arial"/>
        <family val="2"/>
      </rPr>
      <t xml:space="preserve"> (a1)(1)</t>
    </r>
  </si>
  <si>
    <r>
      <t xml:space="preserve">Personnel temporaire </t>
    </r>
    <r>
      <rPr>
        <b/>
        <u/>
        <sz val="10"/>
        <rFont val="Arial"/>
        <family val="2"/>
      </rPr>
      <t>déjà financé</t>
    </r>
    <r>
      <rPr>
        <sz val="10"/>
        <rFont val="Arial"/>
        <family val="2"/>
      </rPr>
      <t xml:space="preserve"> (a1)(1)</t>
    </r>
  </si>
  <si>
    <t>Personnel temporaire (CDD) dont le financement est demandé (a2)(1)</t>
  </si>
  <si>
    <r>
      <t xml:space="preserve">Personnel en CDI </t>
    </r>
    <r>
      <rPr>
        <b/>
        <u/>
        <sz val="10"/>
        <rFont val="Arial"/>
        <family val="2"/>
      </rPr>
      <t>déjà financé</t>
    </r>
    <r>
      <rPr>
        <sz val="10"/>
        <rFont val="Arial"/>
        <family val="2"/>
      </rPr>
      <t xml:space="preserve"> (a1)(2)</t>
    </r>
  </si>
  <si>
    <r>
      <t xml:space="preserve">Personnel en CDD </t>
    </r>
    <r>
      <rPr>
        <b/>
        <u/>
        <sz val="10"/>
        <rFont val="Arial"/>
        <family val="2"/>
      </rPr>
      <t>déjà financé</t>
    </r>
    <r>
      <rPr>
        <sz val="10"/>
        <rFont val="Arial"/>
        <family val="2"/>
      </rPr>
      <t xml:space="preserve"> (a1)(2)</t>
    </r>
  </si>
  <si>
    <t xml:space="preserve">Personnel en CDI dont le financement est demandé (a2)(2) </t>
  </si>
  <si>
    <t xml:space="preserve">Personnel en CDD dont le financement est demandé (a2)(2) </t>
  </si>
  <si>
    <t>Equipements (c)</t>
  </si>
  <si>
    <t>Frais de mission (d)</t>
  </si>
  <si>
    <t>Externalisation de prestation (e)</t>
  </si>
  <si>
    <r>
      <t xml:space="preserve">ARGUMENTAIRE (h)
</t>
    </r>
    <r>
      <rPr>
        <b/>
        <sz val="12"/>
        <color rgb="FFC00000"/>
        <rFont val="Arial"/>
        <family val="2"/>
      </rPr>
      <t>Chaque poste de dépense doit être précisement justifié.</t>
    </r>
  </si>
  <si>
    <t>Ressources complémentaires acquises et prévisionnelles Equipe 1 (g)</t>
  </si>
  <si>
    <t>Ressources complémentaires acquises et prévisionnelles Equipe 2 (g)</t>
  </si>
  <si>
    <t>Ressources complémentaires acquises et prévisionnelles Equipe 3 (g)</t>
  </si>
  <si>
    <t>Ressources complémentaires acquises et prévisionnelles Equipe 4 (g)</t>
  </si>
  <si>
    <t>Ressources complémentaires acquises et prévisionnelles Equipe 5 (g)</t>
  </si>
  <si>
    <t>Ressources complémentaires acquises et prévisionnelles Equipe 6 (g)</t>
  </si>
  <si>
    <t>Ressources complémentaires acquises et prévisionnelles Equipe 7 (g)</t>
  </si>
  <si>
    <t>Ressources complémentaires acquises et prévisionnelles Equipe 8 (g)</t>
  </si>
  <si>
    <t>Ressources complémentaires acquises et prévisionnelles Equipe 9 (g)</t>
  </si>
  <si>
    <t>Ressources complémentaires acquises et prévisionnelles Equipe 10 (g)</t>
  </si>
  <si>
    <t>Renseigner les montants en arrondissant à l'euro près</t>
  </si>
  <si>
    <t>Nom et prénom du Responsable Equipe Coordonnateur :</t>
  </si>
  <si>
    <t>d</t>
  </si>
  <si>
    <t>Reportez vous à l'onglet synthèse pour vérifiez les plafonds</t>
  </si>
  <si>
    <t>N°9</t>
  </si>
  <si>
    <t xml:space="preserve">Aide demandée
Année 1 </t>
  </si>
  <si>
    <t xml:space="preserve">Aide demandée
Année 2 </t>
  </si>
  <si>
    <t>Aide demandée
Année 3 
Si nécessaire</t>
  </si>
  <si>
    <t>Aide demandée
Année 4
Si nécessaire</t>
  </si>
  <si>
    <t>Aide demandée
Année 5
Si nécessaire</t>
  </si>
  <si>
    <t>Signature du Représentant légal de l'organisme gestionnaire du coordonnateur</t>
  </si>
  <si>
    <r>
      <t xml:space="preserve">SYNTHESE BUDGETAIRE DU PROJET
« Appel à Actions Structurantes (AAS) » 2026
</t>
    </r>
    <r>
      <rPr>
        <sz val="8"/>
        <rFont val="Arial"/>
        <family val="2"/>
      </rPr>
      <t>(Cet onglet est complété automatiquement. Merci de vérifier les données et de les corriger dans l'onglet concerné, le cas échéant)</t>
    </r>
  </si>
  <si>
    <t>Frais généraux (f) (plafonnés à 8% du coût total des dépenses éligibles)</t>
  </si>
  <si>
    <t>« Appel à Actions Structurantes (AAS) » 2026
Budget Equipe Coordonnateur</t>
  </si>
  <si>
    <t>« Appel à Actions Structurantes (AAS) » 2026  
 Budget Equipe 2</t>
  </si>
  <si>
    <t>« Appel à Actions Structurantes (AAS) » 2026  
 Budget Equipe 3</t>
  </si>
  <si>
    <t>« Appel à Actions Structurantes (AAS) » 2026  
 Budget Equipe 4</t>
  </si>
  <si>
    <t>« Appel à Actions Structurantes (AAS) » 2026  
 Budget Equipe 5</t>
  </si>
  <si>
    <t>« Appel à Actions Structurantes (AAS) » 2026  
 Budget Equipe 6</t>
  </si>
  <si>
    <t>« Appel à Actions Structurantes (AAS) » 2026  
 Budget Equipe 7</t>
  </si>
  <si>
    <t>« Appel à Actions Structurantes (AAS) » 2026  
 Budget Equipe 8</t>
  </si>
  <si>
    <t>« Appel à Actions Structurantes (AAS) » 2026  
 Budget Equipe 9</t>
  </si>
  <si>
    <t>« Appel à Actions Structurantes (AAS) » 2026  
 Budget Equipe 10</t>
  </si>
  <si>
    <t>« Appel à Actions Structurantes (AAS) » 2026
Volet K -  Répartition annuelle</t>
  </si>
  <si>
    <t>NOTICE - Annexe budgétaire 
« Appel à Actions Structurantes (AAS) » 2026</t>
  </si>
  <si>
    <t>Avant de compléter l’annexe, veillez à bien vérifier l’éligibilité de l’organisme gestionnaire demandant un financement.</t>
  </si>
  <si>
    <r>
      <t xml:space="preserve">Partie 1 - Recommandations générales, </t>
    </r>
    <r>
      <rPr>
        <b/>
        <u/>
        <sz val="11"/>
        <color rgb="FFFF0000"/>
        <rFont val="Arial"/>
        <family val="2"/>
      </rPr>
      <t>à respecter impérativement sous peine de rejet du dossier</t>
    </r>
  </si>
  <si>
    <r>
      <rPr>
        <b/>
        <sz val="11"/>
        <rFont val="Arial"/>
        <family val="2"/>
      </rPr>
      <t>Seules les feuilles A à K sont à renseigne</t>
    </r>
    <r>
      <rPr>
        <sz val="11"/>
        <rFont val="Arial"/>
        <family val="2"/>
      </rPr>
      <t xml:space="preserve">r. La feuille "Fiche de synthèse" est remplie </t>
    </r>
    <r>
      <rPr>
        <b/>
        <sz val="11"/>
        <rFont val="Arial"/>
        <family val="2"/>
      </rPr>
      <t>automatiquement</t>
    </r>
    <r>
      <rPr>
        <sz val="11"/>
        <rFont val="Arial"/>
        <family val="2"/>
      </rPr>
      <t xml:space="preserve"> à partir des données fournies dans les autres onglets.</t>
    </r>
  </si>
  <si>
    <r>
      <rPr>
        <sz val="11"/>
        <rFont val="Arial"/>
        <family val="2"/>
      </rPr>
      <t xml:space="preserve">Dans les feuilles à renseigner, </t>
    </r>
    <r>
      <rPr>
        <b/>
        <sz val="11"/>
        <color rgb="FFFF0000"/>
        <rFont val="Arial"/>
        <family val="2"/>
      </rPr>
      <t>seules les cellules de couleur bleue sont à remplir</t>
    </r>
    <r>
      <rPr>
        <sz val="11"/>
        <rFont val="Arial"/>
        <family val="2"/>
      </rPr>
      <t>.</t>
    </r>
  </si>
  <si>
    <r>
      <rPr>
        <sz val="11"/>
        <rFont val="Arial"/>
        <family val="2"/>
      </rPr>
      <t>Afin de garantir l'intégrité de l'ensemble des données calculées automatiquement,</t>
    </r>
    <r>
      <rPr>
        <sz val="11"/>
        <color rgb="FFFF0000"/>
        <rFont val="Arial"/>
        <family val="2"/>
      </rPr>
      <t xml:space="preserve"> </t>
    </r>
    <r>
      <rPr>
        <b/>
        <sz val="11"/>
        <color rgb="FFFF0000"/>
        <rFont val="Arial"/>
        <family val="2"/>
      </rPr>
      <t>il est impératif de</t>
    </r>
    <r>
      <rPr>
        <sz val="11"/>
        <color rgb="FFFF0000"/>
        <rFont val="Arial"/>
        <family val="2"/>
      </rPr>
      <t xml:space="preserve"> </t>
    </r>
    <r>
      <rPr>
        <b/>
        <sz val="11"/>
        <color rgb="FFFF0000"/>
        <rFont val="Arial"/>
        <family val="2"/>
      </rPr>
      <t>ne pas modifier la structure du fichier</t>
    </r>
    <r>
      <rPr>
        <sz val="11"/>
        <rFont val="Arial"/>
        <family val="2"/>
      </rPr>
      <t xml:space="preserve"> (aucune suppression ni ajout de feuilles ou de cellules, ni modification du nom des feuilles) afin de ne pas perturber l'exploitation ultérieure des fichiers. </t>
    </r>
    <r>
      <rPr>
        <b/>
        <sz val="11"/>
        <color rgb="FFFF0000"/>
        <rFont val="Arial"/>
        <family val="2"/>
      </rPr>
      <t>Toute suppression de feuille ou de cellule pourra entrainer un rejet du dossier.</t>
    </r>
  </si>
  <si>
    <t xml:space="preserve">Chaque équipe demandant ou non un financement doit renseigner la feuille qui lui correspond. Il est par ailleurs demandé de définir une numérotation dans les équipes de façon à ce que l'équipe n°X soit la même dans tous les documents de candidature (dossier scientifique Word et annexe budgétaire Excel). L'équipe du responsable principal doit être identifiée comme l'équipe n°1. </t>
  </si>
  <si>
    <r>
      <t xml:space="preserve">Tous les montants financiers doivent être indiqués en euros et hors taxes (HT) majorés, </t>
    </r>
    <r>
      <rPr>
        <sz val="11"/>
        <rFont val="Arial"/>
        <family val="2"/>
      </rPr>
      <t>le cas échéant, de la TVA non récupérable. Le montant total de l’aide demandée par équipe doit être renseigné</t>
    </r>
    <r>
      <rPr>
        <b/>
        <sz val="11"/>
        <rFont val="Arial"/>
        <family val="2"/>
      </rPr>
      <t xml:space="preserve"> </t>
    </r>
    <r>
      <rPr>
        <b/>
        <sz val="11"/>
        <color rgb="FFFF0000"/>
        <rFont val="Arial"/>
        <family val="2"/>
      </rPr>
      <t xml:space="preserve">en arrondi à l'euro près </t>
    </r>
    <r>
      <rPr>
        <sz val="11"/>
        <rFont val="Arial"/>
        <family val="2"/>
      </rPr>
      <t>(sans centime).</t>
    </r>
    <r>
      <rPr>
        <b/>
        <sz val="11"/>
        <rFont val="Arial"/>
        <family val="2"/>
      </rPr>
      <t xml:space="preserve"> </t>
    </r>
  </si>
  <si>
    <t>Les coûts imputables à l'action de recherche doivent être strictement rattachés à sa réalisation, ce qui exclut notamment toute marge bénéficiaire. Les dépenses prises en compte dans le budget demandé ne peuvent correspondre qu’à des dépenses postérieures à la date de démarrage de l'action.</t>
  </si>
  <si>
    <t>Il est recommandé à chaque équipe de s'adresser à son organisme gestionnaire afin de s'assurer de la cohérence du montage financier avant le dépôt du dossier et la clôture de l'appel.</t>
  </si>
  <si>
    <r>
      <rPr>
        <b/>
        <sz val="11"/>
        <color rgb="FFFF0000"/>
        <rFont val="Arial"/>
        <family val="2"/>
      </rPr>
      <t>Seul, le représentant légal de l’organisme gestionnaire de l'équipe du coordonnateur demandant un financement doit impérativement signer l'annexe budgétaire de candidature</t>
    </r>
    <r>
      <rPr>
        <sz val="11"/>
        <rFont val="Arial"/>
        <family val="2"/>
      </rPr>
      <t>.</t>
    </r>
  </si>
  <si>
    <r>
      <rPr>
        <b/>
        <sz val="11"/>
        <rFont val="Arial"/>
        <family val="2"/>
      </rPr>
      <t>L'onglet "Fiche de synthèse" est obligatoire pour que le dossier soit complet</t>
    </r>
    <r>
      <rPr>
        <sz val="11"/>
        <rFont val="Arial"/>
        <family val="2"/>
      </rPr>
      <t xml:space="preserve">. Il met en évidence le respect des plafonds sur certains postes de dépenses. </t>
    </r>
    <r>
      <rPr>
        <b/>
        <sz val="11"/>
        <rFont val="Arial"/>
        <family val="2"/>
      </rPr>
      <t>Le budget doit être corrigé avant soumission si ces plafonds ne sont pas respectés</t>
    </r>
    <r>
      <rPr>
        <sz val="11"/>
        <rFont val="Arial"/>
        <family val="2"/>
      </rPr>
      <t>.</t>
    </r>
  </si>
  <si>
    <t xml:space="preserve">Partie 2 - Guide pour le remplissage des cellules bleues </t>
  </si>
  <si>
    <t>Feuilles "équipes"</t>
  </si>
  <si>
    <t xml:space="preserve">Remarques </t>
  </si>
  <si>
    <r>
      <t xml:space="preserve">Toutes les équipes, </t>
    </r>
    <r>
      <rPr>
        <u/>
        <sz val="11"/>
        <rFont val="Arial"/>
        <family val="2"/>
      </rPr>
      <t>y compris celles ne demandant pas de financement</t>
    </r>
    <r>
      <rPr>
        <sz val="11"/>
        <rFont val="Arial"/>
        <family val="2"/>
      </rPr>
      <t>, doivent renseigner la feuille qui leur correspond, et respecter la numérotation des équipes effectuée dans le dossier scientifique.</t>
    </r>
  </si>
  <si>
    <r>
      <rPr>
        <b/>
        <sz val="11"/>
        <color rgb="FFFF0000"/>
        <rFont val="Arial"/>
        <family val="2"/>
      </rPr>
      <t>Les demandes de financement de personnels ne peuvent pas dépasser 85% du montant total de l'aide demandé par équipe</t>
    </r>
    <r>
      <rPr>
        <sz val="11"/>
        <rFont val="Arial"/>
        <family val="2"/>
      </rPr>
      <t>.</t>
    </r>
  </si>
  <si>
    <r>
      <rPr>
        <b/>
        <sz val="11"/>
        <rFont val="Arial"/>
        <family val="2"/>
      </rPr>
      <t>Les fonctions supports et administratives ne peuvent pas faire l'objet d'une demande d'aide</t>
    </r>
    <r>
      <rPr>
        <sz val="11"/>
        <rFont val="Arial"/>
        <family val="2"/>
      </rPr>
      <t xml:space="preserve">, pas plus que les dépenses qui seraient attachés à ces fonctions (des équipements pour la bureautique, mission, …).
</t>
    </r>
    <r>
      <rPr>
        <b/>
        <sz val="11"/>
        <color rgb="FFFF0000"/>
        <rFont val="Arial"/>
        <family val="2"/>
      </rPr>
      <t>De plus, le financement de vacations n'est pas autorisé.</t>
    </r>
    <r>
      <rPr>
        <sz val="11"/>
        <rFont val="Arial"/>
        <family val="2"/>
      </rPr>
      <t xml:space="preserve"> </t>
    </r>
  </si>
  <si>
    <r>
      <t xml:space="preserve">Le financement de stagiaires, masters, doctorants et post-doctorants est autorisé. Les doctorants et post-doctorants doivent être indiqués dans le « Personnel temporaire (CDD) dont le financement est demandé (a2)(1) » si l’établissement est de droit public ; ou dans le « Personnel en CDD dont le financement est demandé (a2)(2) » si l’établissement est de droit privé (par exemple, fondation de recherche).
Les stages faisant l’objet d’une gratification doivent être comptabilisés dans les dépenses liées à « l’achat de petits matériels, consommables, fonctionnement ». Le nombre de stagiaires et leur identité (si connus) doivent être indiqués dans l’argumentaire (h) dans la partie « Détail des dépenses d'achat de petits matériels, consommables et fonctionnement ».
</t>
    </r>
    <r>
      <rPr>
        <b/>
        <sz val="11"/>
        <color rgb="FFFF0000"/>
        <rFont val="Arial"/>
        <family val="2"/>
      </rPr>
      <t>Le financement de personnel statutaire et CDI n'est pas autorisé pour les établissements de droit public.</t>
    </r>
  </si>
  <si>
    <t>Une équipe française ne peut pas financer de CDD (post-doctorants, doctorants…) ou de stagiaires travaillant dans des laboratoires à l’étranger sauf si ce séjour à l’étranger n’excède pas un tiers de la durée totale de l'action.</t>
  </si>
  <si>
    <t>Le financement des organismes de droit privé sera accordé dans la limite de 80% du montant de l'aide demandé. Chaque organisme de droit privé devra démontrer qu'il peut assumer 20% du coût total de l'action de recherche sur ses ressources propres. La case F42 de chaque équipe vous permet de vérifier si ce plafond est respecté.</t>
  </si>
  <si>
    <r>
      <rPr>
        <b/>
        <sz val="11"/>
        <color rgb="FFFF0000"/>
        <rFont val="Arial"/>
        <family val="2"/>
      </rPr>
      <t>Le porteur de l'action doit être impliqué au moins à 10% de son temps de recherche</t>
    </r>
    <r>
      <rPr>
        <sz val="11"/>
        <rFont val="Arial"/>
        <family val="2"/>
      </rPr>
      <t>.</t>
    </r>
  </si>
  <si>
    <r>
      <rPr>
        <b/>
        <sz val="11"/>
        <color rgb="FFFF0000"/>
        <rFont val="Arial"/>
        <family val="2"/>
      </rPr>
      <t>Le financement sera versé à raison de 80% du montant accordé en début d'action</t>
    </r>
    <r>
      <rPr>
        <sz val="11"/>
        <rFont val="Arial"/>
        <family val="2"/>
      </rPr>
      <t xml:space="preserve">, et le solde sur validation des justificatifs finaux (scientifiques et financiers). </t>
    </r>
    <r>
      <rPr>
        <b/>
        <sz val="11"/>
        <color rgb="FFFF0000"/>
        <rFont val="Arial"/>
        <family val="2"/>
      </rPr>
      <t>Il revient donc à l'organisme gestionnaire d'avancer les 20% de financement restants jusqu'à présentation des justificatifs finaux.</t>
    </r>
    <r>
      <rPr>
        <sz val="11"/>
        <color rgb="FFFF0000"/>
        <rFont val="Arial"/>
        <family val="2"/>
      </rPr>
      <t xml:space="preserve"> </t>
    </r>
  </si>
  <si>
    <t xml:space="preserve">Le personnel indiqué doit être affecté à l'action de recherche pour la quote-part de temps indiquée. Pour évaluer le coût du personnel, il convient de contacter les services des ressources humaines compétents de votre organisme gestionnaire afin d’obtenir les grilles salariales ou les autres données nécessaires à cette estimation. </t>
  </si>
  <si>
    <t xml:space="preserve">Personnel sans financement demandé sur l'action (déjà financée) </t>
  </si>
  <si>
    <t xml:space="preserve">(1) Etablissement de droit public </t>
  </si>
  <si>
    <t>Personnel permanent (statutaire ou CDI) déjà financé</t>
  </si>
  <si>
    <t>Personnel temporaire déjà financé</t>
  </si>
  <si>
    <t>(2) Etablissement de droit privé</t>
  </si>
  <si>
    <t>Personnel en CDI déjà financé</t>
  </si>
  <si>
    <t>Personnel statutaire ou en contrat à durée indeterminée (CDI) affecté à l'action</t>
  </si>
  <si>
    <t>Personnel en contrat à durée déterminée (CDD) ou en vacation, affecté à l'action et financé sur une autre source de financement</t>
  </si>
  <si>
    <t>Personnel en CDI affecté à l'action et déjà financé par l'établissement</t>
  </si>
  <si>
    <t>Personnel en CDD déjà financé</t>
  </si>
  <si>
    <t>Personnel en CDD affecté à l'action et déjà financé par l'établissement</t>
  </si>
  <si>
    <t xml:space="preserve">Personnel dont le financement est demandé sur l'action </t>
  </si>
  <si>
    <r>
      <t xml:space="preserve">Cet onglet est </t>
    </r>
    <r>
      <rPr>
        <b/>
        <sz val="10"/>
        <color rgb="FFFF0000"/>
        <rFont val="Arial"/>
        <family val="2"/>
      </rPr>
      <t>rempli automatiquement</t>
    </r>
    <r>
      <rPr>
        <sz val="10"/>
        <color theme="1"/>
        <rFont val="Arial"/>
        <family val="2"/>
      </rPr>
      <t xml:space="preserve"> à partir des données fournies dans les autres onglets.</t>
    </r>
  </si>
  <si>
    <t xml:space="preserve">Feuille " Synthèse budgétaire de l'action" </t>
  </si>
  <si>
    <t xml:space="preserve">Feuille "K - Répartition par tranche" </t>
  </si>
  <si>
    <t>Il convient de répartir l'aide demandée par tranche annuelle pour la réalisation de l'action. Cette répartition se fait par année civile.</t>
  </si>
  <si>
    <t>Le financement sera versé à raison de 80% en début d'action, et le solde sur validation des justificatifs finaux (scientifiques et financiers)</t>
  </si>
  <si>
    <t>Personnel permanent</t>
  </si>
  <si>
    <t>Le financement de personnel statutaire et CDI n'est pas autorisé pour les établissements de droit public</t>
  </si>
  <si>
    <t xml:space="preserve">Personnel temporaire (CDD) dont le financement est demandé
</t>
  </si>
  <si>
    <t>Personnel en CDD affecté à l'action de recherche et dont le financement est demandé dans le cadre de l'action</t>
  </si>
  <si>
    <t>Personnel en CDI dont le financement est demandé</t>
  </si>
  <si>
    <t>Personnel en CDI affecté à l'action de recherche et dont le financement est demandé dans le cadre de l'action. Le financement de CDI est autorisé pour les établissements de droit privé, sous réserve d'une attestation du Directeur des Ressources Humaines de l'établissement, ou de toute personne habilitée à engager la structure attestant que le CDI est affecté à l'action pour la durée indiquée</t>
  </si>
  <si>
    <t>Personnel en CDD dont le financement est demandé</t>
  </si>
  <si>
    <t>Niveau de recrutement</t>
  </si>
  <si>
    <t>A compléter selon les catégories répertoriées dans l’organisme gestionnaire concerné (par exemple ingénieur d'étude, ingénieur de recherche, technicien, etc.)</t>
  </si>
  <si>
    <t xml:space="preserve">Une personne.mois correspond à une personne à temps plein pendant un mois. Pour une personne qui travaille à temps plein sur 3 ans on compte 36 personnes.mois (3x12=36). Pour une personne qui travaille à mi-temps sur 3 ans, on compte 18 personnes.mois (3x6=18). 
Pour calculer l'implication d'un Enseignant-Chercheur, le calcul se fait sur le temps que cette personne consacre à la recherche. Pour un Enseignant-Chercheur qui consacre une partie de son activité à la recherche et l’autre à l'enseignement, seul son temps de recherche sera pris en compte. 
Par exemple, si 50% de son activité est consacrée à la recherche et dédiée entièrement à l'action déposée, on comptera 6 personnes.mois par an. Si son activité de recherche est consacrée à 75% de l'action déposé (donc 25% sur un autre projet ou une autre action par exemple), on comptera 4,5 personnes.mois par an. </t>
  </si>
  <si>
    <t xml:space="preserve">Personne.mois </t>
  </si>
  <si>
    <t xml:space="preserve">Coût mensuel </t>
  </si>
  <si>
    <t>Le coût mensuel correspond aux dépenses de personnel montant brut + charges patronales comprises + taxes sur les salaires éventuellement applicables.</t>
  </si>
  <si>
    <t>C'est l'ensemble des moyens nécessaires à la réalisation de l'action, détaillés par poste de dépenses, quelle que soit leur source de financement. Il comprend : 
- les moyens existants en personnels (permanents et non permanents) ;
- le matériel (équipement et fonctionnement) consacrés à l'action ;
- les moyens à acquérir nécessaires à la réalisation de l'action. 
Pour la rubrique « personnel », il est calculé automatiquement à condition d'avoir renseigné les données (e) et (f). Pour les autres rubriques, il représente le montant total de l'investissement. 
Le montant demandé à l'IReSP peut constituer la totalité du coût global ou une partie, sous réserve des dispositions applicables au financement des entités de droit privé (limitation à 80%).</t>
  </si>
  <si>
    <t>Equipement</t>
  </si>
  <si>
    <t xml:space="preserve">Les achats d'équipement nécessaires à la réalisation de l'action s'effectuent conformément aux règles applicables aux achats de l'établissement gestionnaire. L’attention doit être portée sur les délais engendrés.
Ces équipements doivent être décrits de manière fonctionnelle dans le champ « Argumentaire (h) » et leur chiffrage doit être réaliste. Toute demande peut faire l'objet d'une vérification lors de la mise en place de l'aide ou lors de la justification des dépenses. 
Les dépenses d'équipements existants ou neufs sont valorisée par leur amortissement au prorata (1) de leur utilisation sur l'action (justifiable par des feuilles de temps ou tout autre moyen de suivi) et (2) de la durée de l'action.
La maintenance de ces équipements est éligible au prorata (1) de leur utilisation sur l'action (justifiable par des feuilles de temps ou tout autre moyen de suivi) et (2) de la durée de l'action. Les dépenses de maintenance sont déclarées au titre de l'"Achat de petits matériels, consommables, fonctionnement".
L'achat de mobilier n'est pas admis. L'achat de matériel informatique/bureautique n'est pas admis sauf si ce matériel est indispensable à la réalisation de l'action. Dans ce cas, cette demande doit être précisément justifiée dans le champ "Argumentaire (h)".
Frais de fonctionnement (dans achat de petits matériels, consommables, fonctionnement)
Concernant les frais de publication ou encore les frais d'assurance à la SHAM pris par un CHU, il est également possible de les intégrer à votre répartition budgétaire dans la catégorie « frais de fonctionnement ». Ces demandes doivent être justifiées dans le champ Argumentaire (m) dans la partie « Détail des dépenses d'achat de petits matériels, consommables et fonctionnement ».
</t>
  </si>
  <si>
    <t>Frais de transport, de repas et d'hébergements. Il n'y a pas de maximum dans le cadre de frais de mission. Les règles de prise en charge de l’organisme gestionnaire s’appliquent.
Toutefois si les frais sont supérieurs à 5% de la somme totale allouée à l'action, cette somme devra être justifiée en indiquant la nature des missions et leur utilité pour la réalisation de l'action. 
Remarque : il est indispensable de prévoir les frais de mission relatifs à la venue d’une personne (ou deux maximum) par action pour les séminaires de valorisation de résultats de recherche qui sont organisés par l’IReSP (chaque action financée participera à un évènement).</t>
  </si>
  <si>
    <t>Il est nécessaire de justifier clairement toute demande visant à externaliser une prestation de service et préciser si cette externalisation sera réalisée par une structure publique ou privée.
Cette externalisation de prestation ne doit porter que sur une partie limitée de l'action de recherche et devra impérativement être justifiée (nature des frais externalisés) et décrite de manière fonctionnelle dans le champ « Argumentaire (h) ». Ces frais ne peuvent excéder 20% du montant total de l'aide demandée.
L’attention doit être portée sur les obligations qui peuvent peser sur certains organismes gestionnaires soumis aux conditions de la commande publique (mise en concurrence plus ou moins formalisée, délais encourus).</t>
  </si>
  <si>
    <t xml:space="preserve">Missions </t>
  </si>
  <si>
    <t>Les frais généraux sont les frais d'administration générale imputables à l'action (gestion, hébergement, infrastructure, ....) induits par la gestion du financement par l'Organisme gestionnaire.
Ils sont plafonnés à 8% du coût total des dépenses éligibles hors frais généraux. En conséquence, aucun prélèvement supplémentaire à quelque titre que ce soit n’est autorisé au titre de l’aide versée.</t>
  </si>
  <si>
    <t>Il convient d'indiquer les ressources complémentaires (co-financements envisagés ou obtenus) par rapport à l'aide demandée dans le cadre de l'action. Cette information permet aux experts d'évaluer la faisabilité de l'action d'un point de vue financier.</t>
  </si>
  <si>
    <t>Ressources complémentaires acquises et prévisionnelles</t>
  </si>
  <si>
    <t xml:space="preserve">Frais généraux </t>
  </si>
  <si>
    <t>Argumentaire détaillé par poste de dépense</t>
  </si>
  <si>
    <t>Il est impératif de justifier de manière détaillée l'aide demandée par poste de dépense.</t>
  </si>
  <si>
    <t>Coût global de l'action</t>
  </si>
  <si>
    <t>Titre et acronyme de l'action :</t>
  </si>
  <si>
    <t xml:space="preserve">Coût global de l'action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</si>
</sst>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 _€"/>
    <numFmt numFmtId="165" formatCode="#,##0.00\ _€"/>
  </numFmts>
  <fonts count="56"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0"/>
      <name val="Arial"/>
      <family val="2"/>
    </font>
    <font>
      <sz val="10"/>
      <color indexed="12"/>
      <name val="Arial"/>
      <family val="2"/>
    </font>
    <font>
      <b/>
      <u/>
      <sz val="10"/>
      <name val="Arial"/>
      <family val="2"/>
    </font>
    <font>
      <sz val="9"/>
      <name val="Arial"/>
      <family val="2"/>
    </font>
    <font>
      <b/>
      <sz val="12"/>
      <name val="Arial"/>
      <family val="2"/>
    </font>
    <font>
      <b/>
      <sz val="18"/>
      <color indexed="12"/>
      <name val="Arial"/>
      <family val="2"/>
    </font>
    <font>
      <b/>
      <sz val="11"/>
      <color indexed="9"/>
      <name val="Arial"/>
      <family val="2"/>
    </font>
    <font>
      <b/>
      <sz val="10"/>
      <color indexed="9"/>
      <name val="Arial"/>
      <family val="2"/>
    </font>
    <font>
      <b/>
      <sz val="10.5"/>
      <color indexed="9"/>
      <name val="Arial"/>
      <family val="2"/>
    </font>
    <font>
      <b/>
      <sz val="8"/>
      <name val="Arial"/>
      <family val="2"/>
    </font>
    <font>
      <sz val="8"/>
      <name val="Arial"/>
      <family val="2"/>
    </font>
    <font>
      <b/>
      <sz val="11"/>
      <color indexed="12"/>
      <name val="Arial"/>
      <family val="2"/>
    </font>
    <font>
      <b/>
      <i/>
      <sz val="10"/>
      <color indexed="12"/>
      <name val="Arial"/>
      <family val="2"/>
    </font>
    <font>
      <b/>
      <sz val="9"/>
      <color indexed="12"/>
      <name val="Arial"/>
      <family val="2"/>
    </font>
    <font>
      <b/>
      <sz val="9"/>
      <color indexed="81"/>
      <name val="Arial"/>
      <family val="2"/>
    </font>
    <font>
      <b/>
      <sz val="10"/>
      <color indexed="10"/>
      <name val="Arial"/>
      <family val="2"/>
    </font>
    <font>
      <b/>
      <u/>
      <sz val="18"/>
      <name val="Arial"/>
      <family val="2"/>
    </font>
    <font>
      <sz val="8"/>
      <name val="Verdana"/>
      <family val="2"/>
    </font>
    <font>
      <b/>
      <i/>
      <sz val="11"/>
      <name val="Arial"/>
      <family val="2"/>
    </font>
    <font>
      <u/>
      <sz val="11"/>
      <color theme="10"/>
      <name val="Calibri"/>
      <family val="2"/>
      <scheme val="minor"/>
    </font>
    <font>
      <u/>
      <sz val="11"/>
      <color theme="11"/>
      <name val="Calibri"/>
      <family val="2"/>
      <scheme val="minor"/>
    </font>
    <font>
      <b/>
      <sz val="10"/>
      <color rgb="FFFF0000"/>
      <name val="Arial"/>
      <family val="2"/>
    </font>
    <font>
      <b/>
      <sz val="11"/>
      <color indexed="63"/>
      <name val="Arial"/>
      <family val="2"/>
    </font>
    <font>
      <b/>
      <sz val="11"/>
      <color theme="1"/>
      <name val="Arial"/>
      <family val="2"/>
    </font>
    <font>
      <b/>
      <sz val="14"/>
      <color theme="0"/>
      <name val="Arial"/>
      <family val="2"/>
    </font>
    <font>
      <sz val="10"/>
      <color theme="1"/>
      <name val="Arial"/>
      <family val="2"/>
    </font>
    <font>
      <sz val="11"/>
      <color indexed="8"/>
      <name val="Calibri"/>
      <family val="2"/>
    </font>
    <font>
      <sz val="10"/>
      <color indexed="8"/>
      <name val="Arial"/>
      <family val="2"/>
    </font>
    <font>
      <b/>
      <sz val="12"/>
      <color indexed="9"/>
      <name val="Arial"/>
      <family val="2"/>
    </font>
    <font>
      <b/>
      <sz val="11"/>
      <color theme="0"/>
      <name val="Arial"/>
      <family val="2"/>
    </font>
    <font>
      <b/>
      <sz val="13"/>
      <color theme="0"/>
      <name val="Arial"/>
      <family val="2"/>
    </font>
    <font>
      <b/>
      <sz val="12"/>
      <color theme="0"/>
      <name val="Arial"/>
      <family val="2"/>
    </font>
    <font>
      <b/>
      <sz val="12"/>
      <color rgb="FFC00000"/>
      <name val="Arial"/>
      <family val="2"/>
    </font>
    <font>
      <b/>
      <sz val="10"/>
      <color theme="0"/>
      <name val="Arial"/>
      <family val="2"/>
    </font>
    <font>
      <sz val="9"/>
      <color theme="0"/>
      <name val="Arial"/>
      <family val="2"/>
    </font>
    <font>
      <b/>
      <sz val="9"/>
      <color theme="0"/>
      <name val="Arial"/>
      <family val="2"/>
    </font>
    <font>
      <sz val="10"/>
      <color theme="0"/>
      <name val="Arial"/>
      <family val="2"/>
    </font>
    <font>
      <b/>
      <sz val="12"/>
      <color rgb="FFFF0000"/>
      <name val="Arial"/>
      <family val="2"/>
    </font>
    <font>
      <b/>
      <sz val="14"/>
      <color rgb="FFFF0000"/>
      <name val="Arial"/>
      <family val="2"/>
    </font>
    <font>
      <b/>
      <sz val="11"/>
      <color theme="3"/>
      <name val="Arial"/>
      <family val="2"/>
    </font>
    <font>
      <u/>
      <sz val="11"/>
      <name val="Arial"/>
      <family val="2"/>
    </font>
    <font>
      <b/>
      <sz val="11"/>
      <color theme="6"/>
      <name val="Arial"/>
      <family val="2"/>
    </font>
    <font>
      <b/>
      <sz val="11"/>
      <color theme="7"/>
      <name val="Arial"/>
      <family val="2"/>
    </font>
    <font>
      <b/>
      <sz val="11"/>
      <color rgb="FFFF0000"/>
      <name val="Arial"/>
      <family val="2"/>
    </font>
    <font>
      <sz val="12"/>
      <name val="Arial"/>
      <family val="2"/>
    </font>
    <font>
      <b/>
      <u/>
      <sz val="11"/>
      <color rgb="FFFF0000"/>
      <name val="Arial"/>
      <family val="2"/>
    </font>
    <font>
      <sz val="11"/>
      <color rgb="FFFF0000"/>
      <name val="Arial"/>
      <family val="2"/>
    </font>
    <font>
      <sz val="11"/>
      <color theme="1"/>
      <name val="Calibri"/>
      <family val="2"/>
      <scheme val="minor"/>
    </font>
  </fonts>
  <fills count="17">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rgb="FFFFC452"/>
        <bgColor indexed="64"/>
      </patternFill>
    </fill>
    <fill>
      <patternFill patternType="solid">
        <fgColor rgb="FFC0C0C0"/>
        <bgColor indexed="64"/>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rgb="FFFFFF00"/>
        <bgColor indexed="64"/>
      </patternFill>
    </fill>
  </fills>
  <borders count="88">
    <border>
      <left/>
      <right/>
      <top/>
      <bottom/>
      <diagonal/>
    </border>
    <border>
      <left/>
      <right/>
      <top/>
      <bottom style="thin">
        <color auto="1"/>
      </bottom>
      <diagonal/>
    </border>
    <border>
      <left style="thin">
        <color auto="1"/>
      </left>
      <right/>
      <top/>
      <bottom/>
      <diagonal/>
    </border>
    <border>
      <left/>
      <right style="thin">
        <color auto="1"/>
      </right>
      <top/>
      <bottom/>
      <diagonal/>
    </border>
    <border>
      <left/>
      <right/>
      <top style="medium">
        <color auto="1"/>
      </top>
      <bottom/>
      <diagonal/>
    </border>
    <border>
      <left style="medium">
        <color auto="1"/>
      </left>
      <right/>
      <top style="medium">
        <color auto="1"/>
      </top>
      <bottom/>
      <diagonal/>
    </border>
    <border>
      <left style="medium">
        <color indexed="9"/>
      </left>
      <right style="medium">
        <color indexed="9"/>
      </right>
      <top style="medium">
        <color auto="1"/>
      </top>
      <bottom style="medium">
        <color auto="1"/>
      </bottom>
      <diagonal/>
    </border>
    <border>
      <left style="medium">
        <color indexed="9"/>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top style="thin">
        <color auto="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medium">
        <color indexed="64"/>
      </top>
      <bottom style="medium">
        <color indexed="64"/>
      </bottom>
      <diagonal/>
    </border>
  </borders>
  <cellStyleXfs count="9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4" fillId="0" borderId="0" applyNumberFormat="0" applyFill="0" applyBorder="0" applyProtection="0"/>
    <xf numFmtId="9" fontId="55" fillId="0" borderId="0" applyFont="0" applyFill="0" applyBorder="0" applyAlignment="0" applyProtection="0"/>
  </cellStyleXfs>
  <cellXfs count="364">
    <xf numFmtId="0" fontId="0" fillId="0" borderId="0" xfId="0"/>
    <xf numFmtId="49" fontId="1" fillId="0" borderId="0" xfId="2" applyNumberFormat="1"/>
    <xf numFmtId="0" fontId="1" fillId="0" borderId="0" xfId="2"/>
    <xf numFmtId="0" fontId="1" fillId="0" borderId="0" xfId="2" applyAlignment="1">
      <alignment vertical="center" wrapText="1"/>
    </xf>
    <xf numFmtId="49" fontId="1" fillId="0" borderId="1" xfId="2" applyNumberFormat="1" applyBorder="1"/>
    <xf numFmtId="49" fontId="2" fillId="0" borderId="0" xfId="2" applyNumberFormat="1" applyFont="1"/>
    <xf numFmtId="0" fontId="12" fillId="0" borderId="0" xfId="2" applyFont="1" applyAlignment="1">
      <alignment horizontal="center" vertical="center" wrapText="1"/>
    </xf>
    <xf numFmtId="0" fontId="12" fillId="0" borderId="4" xfId="2" applyFont="1" applyBorder="1" applyAlignment="1">
      <alignment horizontal="center" vertical="center" wrapText="1"/>
    </xf>
    <xf numFmtId="0" fontId="1" fillId="0" borderId="0" xfId="2" applyAlignment="1">
      <alignment horizontal="center" vertical="center" wrapText="1"/>
    </xf>
    <xf numFmtId="0" fontId="13" fillId="0" borderId="0" xfId="2" applyFont="1" applyAlignment="1">
      <alignment horizontal="center" vertical="center" wrapText="1"/>
    </xf>
    <xf numFmtId="0" fontId="6" fillId="0" borderId="0" xfId="2" applyFont="1"/>
    <xf numFmtId="0" fontId="14" fillId="2" borderId="5" xfId="2" applyFont="1" applyFill="1" applyBorder="1" applyAlignment="1">
      <alignment horizontal="left" vertical="center"/>
    </xf>
    <xf numFmtId="0" fontId="15" fillId="2" borderId="5" xfId="2" applyFont="1" applyFill="1" applyBorder="1" applyAlignment="1">
      <alignment horizontal="center" vertical="center"/>
    </xf>
    <xf numFmtId="0" fontId="15" fillId="2" borderId="4"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5" fillId="0" borderId="8" xfId="2" applyFont="1" applyBorder="1" applyAlignment="1">
      <alignment vertical="center"/>
    </xf>
    <xf numFmtId="0" fontId="17" fillId="0" borderId="9" xfId="2" applyFont="1" applyBorder="1" applyAlignment="1">
      <alignment horizontal="center" vertical="center" wrapText="1"/>
    </xf>
    <xf numFmtId="49" fontId="17" fillId="0" borderId="9" xfId="2" applyNumberFormat="1" applyFont="1" applyBorder="1" applyAlignment="1">
      <alignment horizontal="center" vertical="center" wrapText="1"/>
    </xf>
    <xf numFmtId="0" fontId="2" fillId="0" borderId="17" xfId="2" applyFont="1" applyBorder="1" applyAlignment="1">
      <alignment vertical="center"/>
    </xf>
    <xf numFmtId="0" fontId="2" fillId="0" borderId="18" xfId="2" applyFont="1" applyBorder="1" applyAlignment="1">
      <alignment vertical="center"/>
    </xf>
    <xf numFmtId="0" fontId="2" fillId="0" borderId="20" xfId="2" applyFont="1" applyBorder="1" applyAlignment="1">
      <alignment vertical="center"/>
    </xf>
    <xf numFmtId="0" fontId="2" fillId="0" borderId="21" xfId="2" applyFont="1" applyBorder="1" applyAlignment="1">
      <alignment vertical="center"/>
    </xf>
    <xf numFmtId="0" fontId="2" fillId="0" borderId="23" xfId="2" applyFont="1" applyBorder="1" applyAlignment="1">
      <alignment vertical="center"/>
    </xf>
    <xf numFmtId="0" fontId="2" fillId="0" borderId="24" xfId="2" applyFont="1" applyBorder="1" applyAlignment="1">
      <alignment vertical="center"/>
    </xf>
    <xf numFmtId="0" fontId="5" fillId="0" borderId="26" xfId="2" applyFont="1" applyBorder="1" applyAlignment="1">
      <alignment vertical="center"/>
    </xf>
    <xf numFmtId="0" fontId="2" fillId="0" borderId="27" xfId="2" applyFont="1" applyBorder="1" applyAlignment="1">
      <alignment vertical="center"/>
    </xf>
    <xf numFmtId="0" fontId="3" fillId="0" borderId="0" xfId="2" applyFont="1" applyAlignment="1">
      <alignment horizontal="right" vertical="center" wrapText="1"/>
    </xf>
    <xf numFmtId="0" fontId="5" fillId="0" borderId="30" xfId="2" applyFont="1" applyBorder="1" applyAlignment="1">
      <alignment horizontal="center" vertical="center"/>
    </xf>
    <xf numFmtId="8" fontId="20" fillId="0" borderId="0" xfId="2" applyNumberFormat="1" applyFont="1"/>
    <xf numFmtId="0" fontId="5" fillId="0" borderId="0" xfId="2" applyFont="1" applyAlignment="1">
      <alignment horizontal="center" vertical="center"/>
    </xf>
    <xf numFmtId="0" fontId="5" fillId="0" borderId="0" xfId="3" applyNumberFormat="1" applyFont="1" applyFill="1" applyBorder="1" applyAlignment="1">
      <alignment vertical="center"/>
    </xf>
    <xf numFmtId="9" fontId="3" fillId="0" borderId="0" xfId="3" applyFont="1" applyFill="1" applyBorder="1"/>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0" fontId="11" fillId="3" borderId="9" xfId="2" applyFont="1" applyFill="1" applyBorder="1" applyAlignment="1" applyProtection="1">
      <alignment vertical="center" wrapText="1"/>
      <protection locked="0"/>
    </xf>
    <xf numFmtId="0" fontId="11" fillId="3" borderId="34" xfId="2" applyFont="1" applyFill="1" applyBorder="1" applyAlignment="1" applyProtection="1">
      <alignment vertical="center" wrapText="1"/>
      <protection locked="0"/>
    </xf>
    <xf numFmtId="0" fontId="11" fillId="0" borderId="0" xfId="2" applyFont="1"/>
    <xf numFmtId="0" fontId="21" fillId="0" borderId="0" xfId="2" applyFont="1"/>
    <xf numFmtId="0" fontId="11" fillId="3" borderId="13" xfId="2" applyFont="1" applyFill="1" applyBorder="1" applyAlignment="1" applyProtection="1">
      <alignment vertical="center" wrapText="1"/>
      <protection locked="0"/>
    </xf>
    <xf numFmtId="0" fontId="11" fillId="3" borderId="35" xfId="2" applyFont="1" applyFill="1" applyBorder="1" applyAlignment="1" applyProtection="1">
      <alignment vertical="center" wrapText="1"/>
      <protection locked="0"/>
    </xf>
    <xf numFmtId="0" fontId="11" fillId="3" borderId="36" xfId="2" applyFont="1" applyFill="1" applyBorder="1" applyAlignment="1" applyProtection="1">
      <alignment vertical="center" wrapText="1"/>
      <protection locked="0"/>
    </xf>
    <xf numFmtId="0" fontId="11" fillId="3" borderId="37" xfId="2" applyFont="1" applyFill="1" applyBorder="1" applyAlignment="1" applyProtection="1">
      <alignment vertical="center" wrapText="1"/>
      <protection locked="0"/>
    </xf>
    <xf numFmtId="0" fontId="1" fillId="4" borderId="38" xfId="2" applyFill="1" applyBorder="1"/>
    <xf numFmtId="0" fontId="1" fillId="4" borderId="39" xfId="2" applyFill="1" applyBorder="1"/>
    <xf numFmtId="0" fontId="23" fillId="0" borderId="0" xfId="2" applyFont="1" applyAlignment="1">
      <alignment horizontal="centerContinuous" vertical="center"/>
    </xf>
    <xf numFmtId="0" fontId="24" fillId="0" borderId="0" xfId="2" applyFont="1" applyAlignment="1">
      <alignment horizontal="centerContinuous" vertical="center" wrapText="1"/>
    </xf>
    <xf numFmtId="0" fontId="13" fillId="0" borderId="0" xfId="2" applyFont="1" applyAlignment="1">
      <alignment horizontal="centerContinuous" vertical="center" wrapText="1"/>
    </xf>
    <xf numFmtId="0" fontId="1" fillId="0" borderId="0" xfId="2" applyAlignment="1">
      <alignment vertical="center"/>
    </xf>
    <xf numFmtId="0" fontId="5" fillId="0" borderId="0" xfId="2" applyFont="1" applyAlignment="1">
      <alignment horizontal="center" vertical="center" wrapText="1"/>
    </xf>
    <xf numFmtId="0" fontId="3" fillId="0" borderId="0" xfId="2" applyFont="1" applyAlignment="1">
      <alignment vertical="center"/>
    </xf>
    <xf numFmtId="0" fontId="3" fillId="0" borderId="29" xfId="2" applyFont="1" applyBorder="1" applyAlignment="1">
      <alignment horizontal="left" vertical="center"/>
    </xf>
    <xf numFmtId="0" fontId="1" fillId="0" borderId="43" xfId="2" applyBorder="1" applyAlignment="1">
      <alignment horizontal="left" vertical="center" wrapText="1"/>
    </xf>
    <xf numFmtId="4" fontId="1" fillId="3" borderId="40" xfId="2" applyNumberFormat="1" applyFill="1" applyBorder="1" applyAlignment="1" applyProtection="1">
      <alignment vertical="center"/>
      <protection locked="0"/>
    </xf>
    <xf numFmtId="0" fontId="1" fillId="0" borderId="17" xfId="2" applyBorder="1" applyAlignment="1">
      <alignment horizontal="left" vertical="center" wrapText="1"/>
    </xf>
    <xf numFmtId="0" fontId="1" fillId="0" borderId="20" xfId="2" applyBorder="1" applyAlignment="1">
      <alignment horizontal="left" vertical="center" wrapText="1"/>
    </xf>
    <xf numFmtId="4" fontId="1" fillId="3" borderId="36" xfId="2" applyNumberFormat="1" applyFill="1" applyBorder="1" applyAlignment="1" applyProtection="1">
      <alignment vertical="center"/>
      <protection locked="0"/>
    </xf>
    <xf numFmtId="0" fontId="1" fillId="0" borderId="23" xfId="2" applyBorder="1" applyAlignment="1">
      <alignment horizontal="left" vertical="center" wrapText="1"/>
    </xf>
    <xf numFmtId="0" fontId="5" fillId="0" borderId="26" xfId="2" applyFont="1" applyBorder="1" applyAlignment="1">
      <alignment horizontal="left" vertical="center" wrapText="1"/>
    </xf>
    <xf numFmtId="0" fontId="5" fillId="0" borderId="0" xfId="2" applyFont="1" applyAlignment="1">
      <alignment horizontal="left" vertical="center" wrapText="1"/>
    </xf>
    <xf numFmtId="4" fontId="5" fillId="0" borderId="0" xfId="2" applyNumberFormat="1" applyFont="1" applyAlignment="1">
      <alignment vertical="center"/>
    </xf>
    <xf numFmtId="0" fontId="15" fillId="0" borderId="0" xfId="2" applyFont="1" applyAlignment="1">
      <alignment horizontal="left" vertical="center" wrapText="1"/>
    </xf>
    <xf numFmtId="0" fontId="15" fillId="0" borderId="0" xfId="2" applyFont="1" applyAlignment="1">
      <alignment vertical="center"/>
    </xf>
    <xf numFmtId="0" fontId="1" fillId="0" borderId="0" xfId="2" applyAlignment="1">
      <alignment horizontal="center" vertical="center"/>
    </xf>
    <xf numFmtId="0" fontId="3" fillId="0" borderId="49" xfId="2" applyFont="1" applyBorder="1" applyAlignment="1">
      <alignment horizontal="center" vertical="center"/>
    </xf>
    <xf numFmtId="0" fontId="3" fillId="0" borderId="38" xfId="2" applyFont="1" applyBorder="1" applyAlignment="1">
      <alignment horizontal="center" vertical="center"/>
    </xf>
    <xf numFmtId="4" fontId="1" fillId="0" borderId="44" xfId="2" applyNumberFormat="1" applyBorder="1" applyAlignment="1">
      <alignment vertical="center"/>
    </xf>
    <xf numFmtId="4" fontId="1" fillId="0" borderId="11" xfId="2" applyNumberFormat="1" applyBorder="1" applyAlignment="1">
      <alignment vertical="center"/>
    </xf>
    <xf numFmtId="4" fontId="1" fillId="0" borderId="46" xfId="2" applyNumberFormat="1" applyBorder="1" applyAlignment="1">
      <alignment vertical="center"/>
    </xf>
    <xf numFmtId="4" fontId="1" fillId="0" borderId="13" xfId="2" applyNumberFormat="1" applyBorder="1" applyAlignment="1">
      <alignment vertical="center"/>
    </xf>
    <xf numFmtId="4" fontId="1" fillId="0" borderId="47" xfId="2" applyNumberFormat="1" applyBorder="1" applyAlignment="1">
      <alignment vertical="center"/>
    </xf>
    <xf numFmtId="4" fontId="1" fillId="0" borderId="36" xfId="2" applyNumberFormat="1" applyBorder="1" applyAlignment="1">
      <alignment vertical="center"/>
    </xf>
    <xf numFmtId="4" fontId="1" fillId="0" borderId="23" xfId="2" applyNumberFormat="1" applyBorder="1" applyAlignment="1">
      <alignment vertical="center"/>
    </xf>
    <xf numFmtId="4" fontId="1" fillId="0" borderId="15" xfId="2" applyNumberFormat="1" applyBorder="1" applyAlignment="1">
      <alignment vertical="center"/>
    </xf>
    <xf numFmtId="4" fontId="1" fillId="0" borderId="50" xfId="2" applyNumberFormat="1" applyBorder="1" applyAlignment="1">
      <alignment vertical="center"/>
    </xf>
    <xf numFmtId="0" fontId="3" fillId="0" borderId="0" xfId="2" applyFont="1"/>
    <xf numFmtId="0" fontId="5" fillId="0" borderId="0" xfId="2" applyFont="1" applyAlignment="1">
      <alignment vertical="center"/>
    </xf>
    <xf numFmtId="0" fontId="2" fillId="0" borderId="0" xfId="2" applyFont="1" applyAlignment="1">
      <alignment vertical="center"/>
    </xf>
    <xf numFmtId="4" fontId="1" fillId="0" borderId="0" xfId="2" applyNumberFormat="1" applyAlignment="1">
      <alignment vertical="center"/>
    </xf>
    <xf numFmtId="0" fontId="7" fillId="0" borderId="0" xfId="2" applyFont="1" applyAlignment="1">
      <alignment vertical="center" wrapText="1"/>
    </xf>
    <xf numFmtId="9" fontId="23" fillId="0" borderId="0" xfId="3" applyFont="1" applyAlignment="1">
      <alignment vertical="center" wrapText="1"/>
    </xf>
    <xf numFmtId="0" fontId="3" fillId="0" borderId="0" xfId="0" applyFont="1"/>
    <xf numFmtId="4" fontId="1" fillId="0" borderId="12" xfId="1" applyNumberFormat="1" applyFill="1" applyBorder="1" applyAlignment="1" applyProtection="1">
      <alignment horizontal="right" vertical="center"/>
    </xf>
    <xf numFmtId="4" fontId="1" fillId="0" borderId="12" xfId="2" applyNumberFormat="1" applyBorder="1" applyAlignment="1">
      <alignment vertical="center"/>
    </xf>
    <xf numFmtId="0" fontId="5" fillId="0" borderId="67" xfId="2" applyFont="1" applyBorder="1" applyAlignment="1">
      <alignment horizontal="center" vertical="center" wrapText="1"/>
    </xf>
    <xf numFmtId="0" fontId="3" fillId="0" borderId="32" xfId="2" applyFont="1" applyBorder="1" applyAlignment="1">
      <alignment vertical="center" wrapText="1"/>
    </xf>
    <xf numFmtId="4" fontId="9" fillId="6" borderId="12" xfId="2" applyNumberFormat="1" applyFont="1" applyFill="1" applyBorder="1"/>
    <xf numFmtId="0" fontId="1" fillId="0" borderId="0" xfId="2" applyAlignment="1">
      <alignment horizontal="left" vertical="center" wrapText="1"/>
    </xf>
    <xf numFmtId="0" fontId="1" fillId="0" borderId="0" xfId="2" applyAlignment="1">
      <alignment horizontal="left" vertical="center"/>
    </xf>
    <xf numFmtId="0" fontId="1" fillId="8" borderId="13" xfId="2" applyFill="1" applyBorder="1" applyAlignment="1">
      <alignment wrapText="1"/>
    </xf>
    <xf numFmtId="0" fontId="1" fillId="8" borderId="13" xfId="2" applyFill="1" applyBorder="1"/>
    <xf numFmtId="0" fontId="1" fillId="9" borderId="13" xfId="2" applyFill="1" applyBorder="1"/>
    <xf numFmtId="0" fontId="1" fillId="9" borderId="36" xfId="2" applyFill="1" applyBorder="1" applyAlignment="1">
      <alignment vertical="top" wrapText="1"/>
    </xf>
    <xf numFmtId="0" fontId="2" fillId="0" borderId="65" xfId="2" applyFont="1" applyBorder="1" applyAlignment="1">
      <alignment vertical="center"/>
    </xf>
    <xf numFmtId="0" fontId="2" fillId="0" borderId="69" xfId="2" applyFont="1" applyBorder="1" applyAlignment="1">
      <alignment vertical="center"/>
    </xf>
    <xf numFmtId="0" fontId="2" fillId="0" borderId="70" xfId="2" applyFont="1" applyBorder="1" applyAlignment="1">
      <alignment vertical="center"/>
    </xf>
    <xf numFmtId="0" fontId="2" fillId="0" borderId="68" xfId="2" applyFont="1" applyBorder="1" applyAlignment="1">
      <alignment vertical="center"/>
    </xf>
    <xf numFmtId="0" fontId="2" fillId="0" borderId="71" xfId="2" applyFont="1" applyBorder="1" applyAlignment="1">
      <alignment vertical="center"/>
    </xf>
    <xf numFmtId="0" fontId="2" fillId="0" borderId="72" xfId="2" applyFont="1" applyBorder="1" applyAlignment="1">
      <alignment vertical="center"/>
    </xf>
    <xf numFmtId="0" fontId="2" fillId="0" borderId="61" xfId="2" applyFont="1" applyBorder="1" applyAlignment="1">
      <alignment vertical="center"/>
    </xf>
    <xf numFmtId="4" fontId="1" fillId="3" borderId="42" xfId="2" applyNumberFormat="1" applyFill="1" applyBorder="1" applyAlignment="1" applyProtection="1">
      <alignment vertical="center"/>
      <protection locked="0"/>
    </xf>
    <xf numFmtId="4" fontId="1" fillId="3" borderId="54" xfId="2" applyNumberFormat="1" applyFill="1" applyBorder="1" applyAlignment="1" applyProtection="1">
      <alignment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2" applyFont="1" applyAlignment="1">
      <alignment horizontal="left" vertical="center" wrapText="1"/>
    </xf>
    <xf numFmtId="4" fontId="3" fillId="0" borderId="0" xfId="2" applyNumberFormat="1" applyFont="1" applyAlignment="1">
      <alignment vertical="center"/>
    </xf>
    <xf numFmtId="0" fontId="42" fillId="0" borderId="0" xfId="2" applyFont="1"/>
    <xf numFmtId="0" fontId="43" fillId="0" borderId="0" xfId="2" applyFont="1"/>
    <xf numFmtId="0" fontId="44" fillId="0" borderId="0" xfId="2" applyFont="1"/>
    <xf numFmtId="0" fontId="41" fillId="0" borderId="0" xfId="2" applyFont="1"/>
    <xf numFmtId="0" fontId="3" fillId="0" borderId="82" xfId="2" applyFont="1" applyBorder="1" applyAlignment="1">
      <alignment horizontal="center" vertical="center" wrapText="1"/>
    </xf>
    <xf numFmtId="0" fontId="3" fillId="0" borderId="81" xfId="2" applyFont="1" applyBorder="1" applyAlignment="1">
      <alignment horizontal="center" vertical="center" wrapText="1"/>
    </xf>
    <xf numFmtId="0" fontId="11" fillId="3" borderId="85" xfId="2" applyFont="1" applyFill="1" applyBorder="1" applyAlignment="1" applyProtection="1">
      <alignment vertical="center" wrapText="1"/>
      <protection locked="0"/>
    </xf>
    <xf numFmtId="0" fontId="11" fillId="3" borderId="86" xfId="2" applyFont="1" applyFill="1" applyBorder="1" applyAlignment="1" applyProtection="1">
      <alignment vertical="center" wrapText="1"/>
      <protection locked="0"/>
    </xf>
    <xf numFmtId="14" fontId="3" fillId="0" borderId="38" xfId="2" applyNumberFormat="1" applyFont="1" applyBorder="1" applyAlignment="1">
      <alignment horizontal="center" vertical="center" wrapText="1"/>
    </xf>
    <xf numFmtId="14" fontId="1" fillId="3" borderId="11" xfId="2" applyNumberFormat="1" applyFill="1" applyBorder="1" applyAlignment="1" applyProtection="1">
      <alignment vertical="center"/>
      <protection locked="0"/>
    </xf>
    <xf numFmtId="14" fontId="1" fillId="6" borderId="11" xfId="2" applyNumberFormat="1" applyFill="1" applyBorder="1" applyAlignment="1" applyProtection="1">
      <alignment vertical="center"/>
      <protection locked="0"/>
    </xf>
    <xf numFmtId="0" fontId="3" fillId="7" borderId="38" xfId="2" applyFont="1" applyFill="1" applyBorder="1" applyAlignment="1">
      <alignment horizontal="center" vertical="center" wrapText="1"/>
    </xf>
    <xf numFmtId="0" fontId="1" fillId="3" borderId="40" xfId="2" applyFill="1" applyBorder="1" applyAlignment="1" applyProtection="1">
      <alignment vertical="center"/>
      <protection locked="0"/>
    </xf>
    <xf numFmtId="0" fontId="1" fillId="6" borderId="40" xfId="2" applyFill="1" applyBorder="1" applyAlignment="1" applyProtection="1">
      <alignment vertical="center"/>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3" fillId="0" borderId="0" xfId="2" applyFont="1" applyAlignment="1">
      <alignment vertical="center" wrapText="1"/>
    </xf>
    <xf numFmtId="0" fontId="5" fillId="0" borderId="0" xfId="2" applyFont="1" applyAlignment="1">
      <alignment vertical="center" wrapText="1"/>
    </xf>
    <xf numFmtId="0" fontId="3" fillId="0" borderId="87" xfId="2" applyFont="1" applyBorder="1" applyAlignment="1">
      <alignment horizontal="center" vertical="center" wrapText="1"/>
    </xf>
    <xf numFmtId="0" fontId="3" fillId="0" borderId="67" xfId="2" applyFont="1" applyBorder="1" applyAlignment="1">
      <alignment vertical="center" wrapText="1"/>
    </xf>
    <xf numFmtId="14" fontId="5" fillId="6" borderId="38" xfId="2" applyNumberFormat="1" applyFont="1" applyFill="1" applyBorder="1" applyAlignment="1">
      <alignment vertical="center"/>
    </xf>
    <xf numFmtId="0" fontId="5" fillId="6" borderId="48" xfId="2" applyFont="1" applyFill="1" applyBorder="1" applyAlignment="1">
      <alignment vertical="center"/>
    </xf>
    <xf numFmtId="0" fontId="45" fillId="0" borderId="0" xfId="2" applyFont="1" applyAlignment="1">
      <alignment vertical="center" wrapText="1"/>
    </xf>
    <xf numFmtId="49" fontId="5" fillId="7" borderId="2" xfId="2" applyNumberFormat="1" applyFont="1" applyFill="1" applyBorder="1" applyAlignment="1">
      <alignment vertical="top"/>
    </xf>
    <xf numFmtId="0" fontId="49" fillId="7" borderId="2" xfId="2" applyFont="1" applyFill="1" applyBorder="1" applyAlignment="1">
      <alignment horizontal="left" vertical="top" wrapText="1"/>
    </xf>
    <xf numFmtId="49" fontId="47" fillId="14" borderId="2" xfId="2" applyNumberFormat="1" applyFont="1" applyFill="1" applyBorder="1" applyAlignment="1">
      <alignment horizontal="left" vertical="center"/>
    </xf>
    <xf numFmtId="49" fontId="47" fillId="14" borderId="0" xfId="2" applyNumberFormat="1" applyFont="1" applyFill="1" applyAlignment="1">
      <alignment horizontal="left" vertical="center"/>
    </xf>
    <xf numFmtId="0" fontId="6" fillId="14" borderId="0" xfId="2" applyFont="1" applyFill="1" applyAlignment="1">
      <alignment horizontal="left" vertical="center"/>
    </xf>
    <xf numFmtId="0" fontId="9" fillId="14" borderId="3" xfId="2" applyFont="1" applyFill="1" applyBorder="1" applyAlignment="1">
      <alignment vertical="center"/>
    </xf>
    <xf numFmtId="0" fontId="5" fillId="14" borderId="2" xfId="2" applyFont="1" applyFill="1" applyBorder="1" applyAlignment="1">
      <alignment vertical="center"/>
    </xf>
    <xf numFmtId="0" fontId="10" fillId="14" borderId="0" xfId="2" applyFont="1" applyFill="1" applyAlignment="1">
      <alignment vertical="center" wrapText="1"/>
    </xf>
    <xf numFmtId="0" fontId="10" fillId="14" borderId="3" xfId="2" applyFont="1" applyFill="1" applyBorder="1" applyAlignment="1">
      <alignment vertical="center" wrapText="1"/>
    </xf>
    <xf numFmtId="0" fontId="2" fillId="14" borderId="2" xfId="2" applyFont="1" applyFill="1" applyBorder="1" applyAlignment="1">
      <alignment vertical="top"/>
    </xf>
    <xf numFmtId="49" fontId="11" fillId="14" borderId="0" xfId="2" applyNumberFormat="1" applyFont="1" applyFill="1" applyAlignment="1">
      <alignment vertical="top" wrapText="1"/>
    </xf>
    <xf numFmtId="49" fontId="2" fillId="14" borderId="2" xfId="2" applyNumberFormat="1" applyFont="1" applyFill="1" applyBorder="1" applyAlignment="1">
      <alignment vertical="top" wrapText="1"/>
    </xf>
    <xf numFmtId="0" fontId="47" fillId="14" borderId="2" xfId="2" applyFont="1" applyFill="1" applyBorder="1" applyAlignment="1">
      <alignment vertical="center"/>
    </xf>
    <xf numFmtId="0" fontId="5" fillId="14" borderId="2" xfId="2" applyFont="1" applyFill="1" applyBorder="1" applyAlignment="1">
      <alignment vertical="top"/>
    </xf>
    <xf numFmtId="0" fontId="8" fillId="14" borderId="0" xfId="2" applyFont="1" applyFill="1" applyAlignment="1">
      <alignment horizontal="left" vertical="center" wrapText="1"/>
    </xf>
    <xf numFmtId="0" fontId="8" fillId="14" borderId="3" xfId="2" applyFont="1" applyFill="1" applyBorder="1" applyAlignment="1">
      <alignment horizontal="left" vertical="center" wrapText="1"/>
    </xf>
    <xf numFmtId="0" fontId="47" fillId="14" borderId="2" xfId="2" applyFont="1" applyFill="1" applyBorder="1" applyAlignment="1">
      <alignment horizontal="left" vertical="center" wrapText="1"/>
    </xf>
    <xf numFmtId="0" fontId="1" fillId="14" borderId="0" xfId="2" applyFill="1" applyAlignment="1">
      <alignment horizontal="left" vertical="center" wrapText="1"/>
    </xf>
    <xf numFmtId="0" fontId="1" fillId="14" borderId="3" xfId="2" applyFill="1" applyBorder="1" applyAlignment="1">
      <alignment horizontal="left" vertical="center" wrapText="1"/>
    </xf>
    <xf numFmtId="0" fontId="49" fillId="7" borderId="0" xfId="2" applyFont="1" applyFill="1" applyAlignment="1">
      <alignment horizontal="left" vertical="top" wrapText="1"/>
    </xf>
    <xf numFmtId="49" fontId="50" fillId="14" borderId="0" xfId="2" applyNumberFormat="1" applyFont="1" applyFill="1" applyAlignment="1">
      <alignment horizontal="left" vertical="center"/>
    </xf>
    <xf numFmtId="0" fontId="50" fillId="14" borderId="2" xfId="2" applyFont="1" applyFill="1" applyBorder="1" applyAlignment="1">
      <alignment vertical="center"/>
    </xf>
    <xf numFmtId="3" fontId="5" fillId="0" borderId="10" xfId="2" applyNumberFormat="1" applyFont="1" applyBorder="1" applyAlignment="1">
      <alignment horizontal="right" vertical="center" wrapText="1"/>
    </xf>
    <xf numFmtId="3" fontId="19" fillId="0" borderId="10" xfId="2" applyNumberFormat="1" applyFont="1" applyBorder="1" applyAlignment="1">
      <alignment horizontal="right" vertical="center" wrapText="1"/>
    </xf>
    <xf numFmtId="164" fontId="1" fillId="3" borderId="53" xfId="2" applyNumberFormat="1" applyFill="1" applyBorder="1" applyAlignment="1" applyProtection="1">
      <alignment horizontal="right" vertical="center"/>
      <protection locked="0"/>
    </xf>
    <xf numFmtId="164" fontId="1" fillId="3" borderId="11" xfId="2" applyNumberFormat="1" applyFill="1" applyBorder="1" applyAlignment="1" applyProtection="1">
      <alignment horizontal="right" vertical="center"/>
      <protection locked="0"/>
    </xf>
    <xf numFmtId="164" fontId="0" fillId="3" borderId="11" xfId="1" applyNumberFormat="1" applyFont="1" applyFill="1" applyBorder="1" applyAlignment="1" applyProtection="1">
      <alignment horizontal="right" vertical="center"/>
      <protection locked="0"/>
    </xf>
    <xf numFmtId="164" fontId="1" fillId="0" borderId="12" xfId="1" applyNumberFormat="1" applyFill="1" applyBorder="1" applyAlignment="1" applyProtection="1">
      <alignment horizontal="right" vertical="center"/>
    </xf>
    <xf numFmtId="164" fontId="1" fillId="3" borderId="13" xfId="2" applyNumberFormat="1" applyFill="1" applyBorder="1" applyAlignment="1" applyProtection="1">
      <alignment horizontal="right"/>
      <protection locked="0"/>
    </xf>
    <xf numFmtId="164" fontId="0" fillId="3" borderId="13" xfId="1" applyNumberFormat="1" applyFont="1" applyFill="1" applyBorder="1" applyAlignment="1" applyProtection="1">
      <alignment horizontal="right"/>
      <protection locked="0"/>
    </xf>
    <xf numFmtId="164" fontId="1" fillId="0" borderId="14" xfId="1" applyNumberFormat="1" applyFill="1" applyBorder="1" applyAlignment="1" applyProtection="1">
      <alignment horizontal="right" vertical="center"/>
    </xf>
    <xf numFmtId="164" fontId="1" fillId="3" borderId="19" xfId="2" applyNumberFormat="1" applyFill="1" applyBorder="1" applyAlignment="1" applyProtection="1">
      <alignment horizontal="right"/>
      <protection locked="0"/>
    </xf>
    <xf numFmtId="164" fontId="1" fillId="3" borderId="13" xfId="2" applyNumberFormat="1" applyFill="1" applyBorder="1" applyAlignment="1" applyProtection="1">
      <alignment horizontal="right" vertical="center"/>
      <protection locked="0"/>
    </xf>
    <xf numFmtId="164" fontId="3" fillId="0" borderId="13" xfId="2" applyNumberFormat="1" applyFont="1" applyBorder="1" applyAlignment="1">
      <alignment vertical="center"/>
    </xf>
    <xf numFmtId="164" fontId="3" fillId="0" borderId="13" xfId="2" applyNumberFormat="1" applyFont="1" applyBorder="1" applyAlignment="1">
      <alignment horizontal="right" vertical="center"/>
    </xf>
    <xf numFmtId="164" fontId="3" fillId="0" borderId="14" xfId="2" applyNumberFormat="1" applyFont="1" applyBorder="1" applyAlignment="1">
      <alignment vertical="center"/>
    </xf>
    <xf numFmtId="164" fontId="6" fillId="0" borderId="14" xfId="2" applyNumberFormat="1" applyFont="1" applyBorder="1" applyAlignment="1">
      <alignment horizontal="right" vertical="center" wrapText="1"/>
    </xf>
    <xf numFmtId="164" fontId="1" fillId="0" borderId="12" xfId="2" applyNumberFormat="1" applyBorder="1" applyAlignment="1">
      <alignment vertical="center"/>
    </xf>
    <xf numFmtId="164" fontId="9" fillId="6" borderId="12" xfId="2" applyNumberFormat="1" applyFont="1" applyFill="1" applyBorder="1"/>
    <xf numFmtId="164" fontId="1" fillId="3" borderId="19" xfId="2" applyNumberFormat="1" applyFill="1" applyBorder="1" applyAlignment="1" applyProtection="1">
      <alignment horizontal="right" vertical="center"/>
      <protection locked="0"/>
    </xf>
    <xf numFmtId="164" fontId="1" fillId="0" borderId="14" xfId="2" applyNumberFormat="1" applyBorder="1" applyAlignment="1">
      <alignment vertical="center"/>
    </xf>
    <xf numFmtId="164" fontId="1" fillId="3" borderId="36" xfId="2" applyNumberFormat="1" applyFill="1" applyBorder="1" applyAlignment="1" applyProtection="1">
      <alignment horizontal="right" vertical="center"/>
      <protection locked="0"/>
    </xf>
    <xf numFmtId="164" fontId="3" fillId="0" borderId="36" xfId="2" applyNumberFormat="1" applyFont="1" applyBorder="1" applyAlignment="1">
      <alignment vertical="center"/>
    </xf>
    <xf numFmtId="164" fontId="3" fillId="0" borderId="16" xfId="2" applyNumberFormat="1" applyFont="1" applyBorder="1" applyAlignment="1">
      <alignment vertical="center"/>
    </xf>
    <xf numFmtId="164" fontId="6" fillId="0" borderId="16" xfId="2" applyNumberFormat="1" applyFont="1" applyBorder="1" applyAlignment="1">
      <alignment horizontal="right" vertical="center" wrapText="1"/>
    </xf>
    <xf numFmtId="164" fontId="1" fillId="3" borderId="51" xfId="2" applyNumberFormat="1" applyFill="1" applyBorder="1" applyAlignment="1" applyProtection="1">
      <alignment vertical="center"/>
      <protection locked="0"/>
    </xf>
    <xf numFmtId="164" fontId="5" fillId="0" borderId="29" xfId="2" applyNumberFormat="1" applyFont="1" applyBorder="1" applyAlignment="1">
      <alignment vertical="center"/>
    </xf>
    <xf numFmtId="164" fontId="19" fillId="0" borderId="29" xfId="2" applyNumberFormat="1" applyFont="1" applyBorder="1" applyAlignment="1">
      <alignment vertical="center"/>
    </xf>
    <xf numFmtId="164" fontId="11" fillId="3" borderId="9" xfId="2" applyNumberFormat="1" applyFont="1" applyFill="1" applyBorder="1" applyAlignment="1" applyProtection="1">
      <alignment vertical="center" wrapText="1"/>
      <protection locked="0"/>
    </xf>
    <xf numFmtId="164" fontId="11" fillId="3" borderId="13" xfId="2" applyNumberFormat="1" applyFont="1" applyFill="1" applyBorder="1" applyAlignment="1" applyProtection="1">
      <alignment vertical="center" wrapText="1"/>
      <protection locked="0"/>
    </xf>
    <xf numFmtId="164" fontId="11" fillId="3" borderId="36" xfId="2" applyNumberFormat="1" applyFont="1" applyFill="1" applyBorder="1" applyAlignment="1" applyProtection="1">
      <alignment vertical="center" wrapText="1"/>
      <protection locked="0"/>
    </xf>
    <xf numFmtId="164" fontId="3" fillId="0" borderId="38" xfId="2" applyNumberFormat="1" applyFont="1" applyBorder="1" applyAlignment="1">
      <alignment vertical="center"/>
    </xf>
    <xf numFmtId="164" fontId="5" fillId="0" borderId="10" xfId="2" applyNumberFormat="1" applyFont="1" applyBorder="1" applyAlignment="1">
      <alignment horizontal="right" vertical="center" wrapText="1"/>
    </xf>
    <xf numFmtId="164" fontId="19" fillId="0" borderId="10" xfId="2" applyNumberFormat="1" applyFont="1" applyBorder="1" applyAlignment="1">
      <alignment horizontal="right" vertical="center" wrapText="1"/>
    </xf>
    <xf numFmtId="164" fontId="11" fillId="3" borderId="85" xfId="2" applyNumberFormat="1" applyFont="1" applyFill="1" applyBorder="1" applyAlignment="1" applyProtection="1">
      <alignment vertical="center" wrapText="1"/>
      <protection locked="0"/>
    </xf>
    <xf numFmtId="0" fontId="52" fillId="0" borderId="0" xfId="2" applyFont="1"/>
    <xf numFmtId="0" fontId="52" fillId="0" borderId="0" xfId="2" applyFont="1" applyAlignment="1">
      <alignment horizontal="center" vertical="center" wrapText="1"/>
    </xf>
    <xf numFmtId="165" fontId="1" fillId="3" borderId="53" xfId="2" applyNumberFormat="1" applyFill="1" applyBorder="1" applyAlignment="1" applyProtection="1">
      <alignment horizontal="right" vertical="center"/>
      <protection locked="0"/>
    </xf>
    <xf numFmtId="165" fontId="1" fillId="3" borderId="11" xfId="2" applyNumberFormat="1" applyFill="1" applyBorder="1" applyAlignment="1" applyProtection="1">
      <alignment horizontal="right" vertical="center"/>
      <protection locked="0"/>
    </xf>
    <xf numFmtId="165" fontId="0" fillId="3" borderId="11" xfId="1" applyNumberFormat="1" applyFont="1" applyFill="1" applyBorder="1" applyAlignment="1" applyProtection="1">
      <alignment horizontal="right" vertical="center"/>
      <protection locked="0"/>
    </xf>
    <xf numFmtId="165" fontId="1" fillId="3" borderId="13" xfId="2" applyNumberFormat="1" applyFill="1" applyBorder="1" applyAlignment="1" applyProtection="1">
      <alignment horizontal="right"/>
      <protection locked="0"/>
    </xf>
    <xf numFmtId="165" fontId="0" fillId="3" borderId="13" xfId="1" applyNumberFormat="1" applyFont="1" applyFill="1" applyBorder="1" applyAlignment="1" applyProtection="1">
      <alignment horizontal="right"/>
      <protection locked="0"/>
    </xf>
    <xf numFmtId="165" fontId="1" fillId="3" borderId="19" xfId="2" applyNumberFormat="1" applyFill="1" applyBorder="1" applyAlignment="1" applyProtection="1">
      <alignment horizontal="right"/>
      <protection locked="0"/>
    </xf>
    <xf numFmtId="165" fontId="1" fillId="3" borderId="13" xfId="2" applyNumberFormat="1" applyFill="1" applyBorder="1" applyAlignment="1" applyProtection="1">
      <alignment horizontal="right" vertical="center"/>
      <protection locked="0"/>
    </xf>
    <xf numFmtId="165" fontId="1" fillId="3" borderId="19" xfId="2" applyNumberFormat="1" applyFill="1" applyBorder="1" applyAlignment="1" applyProtection="1">
      <alignment horizontal="right" vertical="center"/>
      <protection locked="0"/>
    </xf>
    <xf numFmtId="165" fontId="1" fillId="3" borderId="36" xfId="2" applyNumberFormat="1" applyFill="1" applyBorder="1" applyAlignment="1" applyProtection="1">
      <alignment horizontal="right" vertical="center"/>
      <protection locked="0"/>
    </xf>
    <xf numFmtId="165" fontId="1" fillId="3" borderId="51" xfId="2" applyNumberFormat="1" applyFill="1" applyBorder="1" applyAlignment="1" applyProtection="1">
      <alignment vertical="center"/>
      <protection locked="0"/>
    </xf>
    <xf numFmtId="165" fontId="11" fillId="3" borderId="9" xfId="2" applyNumberFormat="1" applyFont="1" applyFill="1" applyBorder="1" applyAlignment="1" applyProtection="1">
      <alignment vertical="center" wrapText="1"/>
      <protection locked="0"/>
    </xf>
    <xf numFmtId="165" fontId="11" fillId="3" borderId="13" xfId="2" applyNumberFormat="1" applyFont="1" applyFill="1" applyBorder="1" applyAlignment="1" applyProtection="1">
      <alignment vertical="center" wrapText="1"/>
      <protection locked="0"/>
    </xf>
    <xf numFmtId="165" fontId="11" fillId="3" borderId="36" xfId="2" applyNumberFormat="1" applyFont="1" applyFill="1" applyBorder="1" applyAlignment="1" applyProtection="1">
      <alignment vertical="center" wrapText="1"/>
      <protection locked="0"/>
    </xf>
    <xf numFmtId="3" fontId="5" fillId="0" borderId="0" xfId="2" applyNumberFormat="1" applyFont="1" applyAlignment="1">
      <alignment horizontal="center" vertical="center" wrapText="1"/>
    </xf>
    <xf numFmtId="3" fontId="1" fillId="0" borderId="0" xfId="2" applyNumberFormat="1" applyAlignment="1">
      <alignment vertical="center"/>
    </xf>
    <xf numFmtId="3" fontId="3" fillId="0" borderId="39" xfId="2" applyNumberFormat="1" applyFont="1" applyBorder="1" applyAlignment="1">
      <alignment horizontal="center" vertical="center" wrapText="1"/>
    </xf>
    <xf numFmtId="3" fontId="5" fillId="0" borderId="45" xfId="2" applyNumberFormat="1" applyFont="1" applyBorder="1" applyAlignment="1">
      <alignment vertical="center"/>
    </xf>
    <xf numFmtId="3" fontId="5" fillId="0" borderId="39" xfId="2" applyNumberFormat="1" applyFont="1" applyBorder="1" applyAlignment="1">
      <alignment vertical="center"/>
    </xf>
    <xf numFmtId="3" fontId="5" fillId="0" borderId="0" xfId="2" applyNumberFormat="1" applyFont="1" applyAlignment="1">
      <alignment vertical="center"/>
    </xf>
    <xf numFmtId="3" fontId="5" fillId="0" borderId="26" xfId="2" applyNumberFormat="1" applyFont="1" applyBorder="1" applyAlignment="1">
      <alignment vertical="center"/>
    </xf>
    <xf numFmtId="3" fontId="5" fillId="0" borderId="38" xfId="2" applyNumberFormat="1" applyFont="1" applyBorder="1" applyAlignment="1">
      <alignment vertical="center"/>
    </xf>
    <xf numFmtId="0" fontId="0" fillId="0" borderId="0" xfId="0" applyAlignment="1">
      <alignment vertical="center"/>
    </xf>
    <xf numFmtId="165" fontId="9" fillId="5" borderId="12" xfId="2" applyNumberFormat="1" applyFont="1" applyFill="1" applyBorder="1" applyProtection="1">
      <protection locked="0"/>
    </xf>
    <xf numFmtId="165" fontId="9" fillId="5" borderId="14" xfId="2" applyNumberFormat="1" applyFont="1" applyFill="1" applyBorder="1" applyProtection="1">
      <protection locked="0"/>
    </xf>
    <xf numFmtId="165" fontId="9" fillId="5" borderId="52" xfId="2" applyNumberFormat="1" applyFont="1" applyFill="1" applyBorder="1" applyProtection="1">
      <protection locked="0"/>
    </xf>
    <xf numFmtId="164" fontId="9" fillId="5" borderId="12" xfId="2" applyNumberFormat="1" applyFont="1" applyFill="1" applyBorder="1" applyProtection="1">
      <protection locked="0"/>
    </xf>
    <xf numFmtId="164" fontId="9" fillId="5" borderId="14" xfId="2" applyNumberFormat="1" applyFont="1" applyFill="1" applyBorder="1" applyProtection="1">
      <protection locked="0"/>
    </xf>
    <xf numFmtId="164" fontId="9" fillId="5" borderId="52" xfId="2" applyNumberFormat="1" applyFont="1" applyFill="1" applyBorder="1" applyProtection="1">
      <protection locked="0"/>
    </xf>
    <xf numFmtId="0" fontId="1" fillId="0" borderId="0" xfId="2" applyProtection="1">
      <protection locked="0"/>
    </xf>
    <xf numFmtId="9" fontId="5" fillId="0" borderId="31" xfId="93" applyFont="1" applyFill="1" applyBorder="1" applyAlignment="1">
      <alignment vertical="center"/>
    </xf>
    <xf numFmtId="9" fontId="5" fillId="0" borderId="31" xfId="3" applyFont="1" applyFill="1" applyBorder="1" applyAlignment="1">
      <alignment vertical="center"/>
    </xf>
    <xf numFmtId="0" fontId="11" fillId="0" borderId="0" xfId="2" applyFont="1" applyAlignment="1">
      <alignment horizontal="center" vertical="center" wrapText="1"/>
    </xf>
    <xf numFmtId="0" fontId="29" fillId="0" borderId="0" xfId="2" applyFont="1"/>
    <xf numFmtId="4" fontId="0" fillId="6" borderId="13" xfId="1" applyNumberFormat="1" applyFont="1" applyFill="1" applyBorder="1" applyAlignment="1" applyProtection="1">
      <alignment horizontal="right"/>
    </xf>
    <xf numFmtId="164" fontId="0" fillId="6" borderId="13" xfId="1" applyNumberFormat="1" applyFont="1" applyFill="1" applyBorder="1" applyAlignment="1" applyProtection="1">
      <alignment horizontal="right"/>
    </xf>
    <xf numFmtId="49" fontId="37" fillId="15" borderId="54" xfId="2" applyNumberFormat="1" applyFont="1" applyFill="1" applyBorder="1" applyAlignment="1">
      <alignment horizontal="center" vertical="center"/>
    </xf>
    <xf numFmtId="49" fontId="37" fillId="15" borderId="21" xfId="2" applyNumberFormat="1" applyFont="1" applyFill="1" applyBorder="1" applyAlignment="1">
      <alignment horizontal="center" vertical="center"/>
    </xf>
    <xf numFmtId="49" fontId="37" fillId="15" borderId="22" xfId="2" applyNumberFormat="1" applyFont="1" applyFill="1" applyBorder="1" applyAlignment="1">
      <alignment horizontal="center" vertical="center"/>
    </xf>
    <xf numFmtId="49" fontId="30" fillId="0" borderId="1" xfId="0" applyNumberFormat="1" applyFont="1" applyBorder="1" applyAlignment="1">
      <alignment horizontal="right" wrapText="1"/>
    </xf>
    <xf numFmtId="49" fontId="30" fillId="0" borderId="1" xfId="0" applyNumberFormat="1" applyFont="1" applyBorder="1" applyAlignment="1">
      <alignment horizontal="right"/>
    </xf>
    <xf numFmtId="0" fontId="31" fillId="0" borderId="1" xfId="0" applyFont="1" applyBorder="1" applyAlignment="1">
      <alignment horizontal="left" vertical="center" wrapText="1"/>
    </xf>
    <xf numFmtId="0" fontId="4" fillId="16" borderId="41" xfId="2" applyFont="1" applyFill="1" applyBorder="1" applyAlignment="1">
      <alignment horizontal="center" vertical="center" wrapText="1"/>
    </xf>
    <xf numFmtId="0" fontId="4" fillId="16" borderId="18" xfId="2" applyFont="1" applyFill="1" applyBorder="1" applyAlignment="1">
      <alignment horizontal="center" vertical="center"/>
    </xf>
    <xf numFmtId="0" fontId="4" fillId="16" borderId="19" xfId="2" applyFont="1" applyFill="1" applyBorder="1" applyAlignment="1">
      <alignment horizontal="center" vertical="center"/>
    </xf>
    <xf numFmtId="49" fontId="5" fillId="13" borderId="41" xfId="2" applyNumberFormat="1" applyFont="1" applyFill="1" applyBorder="1" applyAlignment="1">
      <alignment horizontal="left" vertical="center" wrapText="1"/>
    </xf>
    <xf numFmtId="49" fontId="5" fillId="13" borderId="18" xfId="2" applyNumberFormat="1" applyFont="1" applyFill="1" applyBorder="1" applyAlignment="1">
      <alignment horizontal="left" vertical="center"/>
    </xf>
    <xf numFmtId="49" fontId="5" fillId="13" borderId="19" xfId="2" applyNumberFormat="1" applyFont="1" applyFill="1" applyBorder="1" applyAlignment="1">
      <alignment horizontal="left" vertical="center"/>
    </xf>
    <xf numFmtId="0" fontId="2" fillId="7" borderId="0" xfId="2" applyFont="1" applyFill="1" applyAlignment="1">
      <alignment vertical="top" wrapText="1"/>
    </xf>
    <xf numFmtId="0" fontId="2" fillId="7" borderId="3" xfId="2" applyFont="1" applyFill="1" applyBorder="1" applyAlignment="1">
      <alignment vertical="top" wrapText="1"/>
    </xf>
    <xf numFmtId="0" fontId="5" fillId="7" borderId="0" xfId="2" applyFont="1" applyFill="1" applyAlignment="1">
      <alignment vertical="top" wrapText="1"/>
    </xf>
    <xf numFmtId="0" fontId="5" fillId="7" borderId="3" xfId="2" applyFont="1" applyFill="1" applyBorder="1" applyAlignment="1">
      <alignment vertical="top" wrapText="1"/>
    </xf>
    <xf numFmtId="0" fontId="2" fillId="0" borderId="41"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49" fontId="1" fillId="14" borderId="0" xfId="2" applyNumberFormat="1" applyFill="1" applyAlignment="1">
      <alignment horizontal="left" vertical="top" wrapText="1"/>
    </xf>
    <xf numFmtId="49" fontId="1" fillId="14" borderId="0" xfId="2" applyNumberFormat="1" applyFill="1" applyAlignment="1">
      <alignment horizontal="left" vertical="top"/>
    </xf>
    <xf numFmtId="49" fontId="47" fillId="14" borderId="0" xfId="2" applyNumberFormat="1" applyFont="1" applyFill="1" applyAlignment="1">
      <alignment horizontal="left" vertical="center"/>
    </xf>
    <xf numFmtId="49" fontId="47" fillId="14" borderId="3" xfId="2" applyNumberFormat="1" applyFont="1" applyFill="1" applyBorder="1" applyAlignment="1">
      <alignment horizontal="left" vertical="center"/>
    </xf>
    <xf numFmtId="0" fontId="33" fillId="14" borderId="1" xfId="0" applyFont="1" applyFill="1" applyBorder="1" applyAlignment="1">
      <alignment horizontal="left" vertical="center" wrapText="1"/>
    </xf>
    <xf numFmtId="0" fontId="33" fillId="14" borderId="1" xfId="0" applyFont="1" applyFill="1" applyBorder="1" applyAlignment="1">
      <alignment horizontal="left" vertical="center"/>
    </xf>
    <xf numFmtId="0" fontId="33" fillId="14" borderId="53" xfId="0" applyFont="1" applyFill="1" applyBorder="1" applyAlignment="1">
      <alignment horizontal="left" vertical="center"/>
    </xf>
    <xf numFmtId="0" fontId="1" fillId="14" borderId="0" xfId="2" applyFill="1" applyAlignment="1">
      <alignment horizontal="left" vertical="top" wrapText="1"/>
    </xf>
    <xf numFmtId="0" fontId="11" fillId="14" borderId="0" xfId="2" applyFont="1" applyFill="1" applyAlignment="1">
      <alignment horizontal="left" vertical="top" wrapText="1"/>
    </xf>
    <xf numFmtId="0" fontId="11" fillId="14" borderId="3" xfId="2" applyFont="1" applyFill="1" applyBorder="1" applyAlignment="1">
      <alignment horizontal="left" vertical="top" wrapText="1"/>
    </xf>
    <xf numFmtId="0" fontId="1" fillId="14" borderId="2" xfId="2" applyFill="1" applyBorder="1" applyAlignment="1">
      <alignment horizontal="left" vertical="top" wrapText="1"/>
    </xf>
    <xf numFmtId="0" fontId="1" fillId="14" borderId="3" xfId="2" applyFill="1" applyBorder="1" applyAlignment="1">
      <alignment horizontal="left" vertical="top" wrapText="1"/>
    </xf>
    <xf numFmtId="0" fontId="33" fillId="14" borderId="0" xfId="0" applyFont="1" applyFill="1" applyAlignment="1">
      <alignment horizontal="left" vertical="center" wrapText="1"/>
    </xf>
    <xf numFmtId="0" fontId="33" fillId="14" borderId="3" xfId="0" applyFont="1" applyFill="1" applyBorder="1" applyAlignment="1">
      <alignment horizontal="left" vertical="center" wrapText="1"/>
    </xf>
    <xf numFmtId="0" fontId="3" fillId="14" borderId="0" xfId="2" applyFont="1" applyFill="1" applyAlignment="1">
      <alignment horizontal="left" vertical="top" wrapText="1"/>
    </xf>
    <xf numFmtId="0" fontId="8" fillId="14" borderId="0" xfId="2" applyFont="1" applyFill="1" applyAlignment="1">
      <alignment horizontal="left" vertical="top" wrapText="1"/>
    </xf>
    <xf numFmtId="0" fontId="8" fillId="14" borderId="3" xfId="2" applyFont="1" applyFill="1" applyBorder="1" applyAlignment="1">
      <alignment horizontal="left" vertical="top" wrapText="1"/>
    </xf>
    <xf numFmtId="49" fontId="8" fillId="14" borderId="0" xfId="2" applyNumberFormat="1" applyFont="1" applyFill="1" applyAlignment="1">
      <alignment horizontal="left" vertical="top" wrapText="1"/>
    </xf>
    <xf numFmtId="15" fontId="1" fillId="14" borderId="0" xfId="2" applyNumberFormat="1" applyFill="1" applyAlignment="1">
      <alignment horizontal="left" vertical="top" wrapText="1"/>
    </xf>
    <xf numFmtId="15" fontId="1" fillId="14" borderId="3" xfId="2" applyNumberFormat="1" applyFill="1" applyBorder="1" applyAlignment="1">
      <alignment horizontal="left" vertical="top" wrapText="1"/>
    </xf>
    <xf numFmtId="49" fontId="2" fillId="7" borderId="0" xfId="2" applyNumberFormat="1" applyFont="1" applyFill="1" applyAlignment="1">
      <alignment horizontal="left" vertical="top" wrapText="1"/>
    </xf>
    <xf numFmtId="49" fontId="2" fillId="7" borderId="3" xfId="2" applyNumberFormat="1" applyFont="1" applyFill="1" applyBorder="1" applyAlignment="1">
      <alignment horizontal="left" vertical="top" wrapText="1"/>
    </xf>
    <xf numFmtId="0" fontId="26" fillId="14" borderId="0" xfId="2" applyFont="1" applyFill="1" applyAlignment="1">
      <alignment horizontal="left" vertical="center"/>
    </xf>
    <xf numFmtId="49" fontId="49" fillId="7" borderId="0" xfId="2" applyNumberFormat="1" applyFont="1" applyFill="1" applyAlignment="1">
      <alignment horizontal="left" vertical="top" wrapText="1"/>
    </xf>
    <xf numFmtId="49" fontId="49" fillId="7" borderId="3" xfId="2" applyNumberFormat="1" applyFont="1" applyFill="1" applyBorder="1" applyAlignment="1">
      <alignment horizontal="left" vertical="top" wrapText="1"/>
    </xf>
    <xf numFmtId="0" fontId="2" fillId="7" borderId="1" xfId="2" applyFont="1" applyFill="1" applyBorder="1" applyAlignment="1">
      <alignment horizontal="left" vertical="top" wrapText="1"/>
    </xf>
    <xf numFmtId="0" fontId="2" fillId="7" borderId="53" xfId="2" applyFont="1" applyFill="1" applyBorder="1" applyAlignment="1">
      <alignment horizontal="left" vertical="top" wrapText="1"/>
    </xf>
    <xf numFmtId="0" fontId="1" fillId="14" borderId="2" xfId="2" applyFill="1" applyBorder="1" applyAlignment="1">
      <alignment vertical="top" wrapText="1"/>
    </xf>
    <xf numFmtId="0" fontId="1" fillId="14" borderId="0" xfId="2" applyFill="1" applyAlignment="1">
      <alignment vertical="top" wrapText="1"/>
    </xf>
    <xf numFmtId="0" fontId="1" fillId="14" borderId="3" xfId="2" applyFill="1" applyBorder="1" applyAlignment="1">
      <alignment vertical="top" wrapText="1"/>
    </xf>
    <xf numFmtId="49" fontId="1" fillId="14" borderId="0" xfId="2" applyNumberFormat="1" applyFill="1" applyAlignment="1">
      <alignment vertical="top" wrapText="1"/>
    </xf>
    <xf numFmtId="0" fontId="0" fillId="14" borderId="0" xfId="0" applyFill="1" applyAlignment="1">
      <alignment vertical="top" wrapText="1"/>
    </xf>
    <xf numFmtId="49" fontId="5" fillId="13" borderId="41" xfId="2" applyNumberFormat="1" applyFont="1" applyFill="1" applyBorder="1" applyAlignment="1">
      <alignment horizontal="left" vertical="center"/>
    </xf>
    <xf numFmtId="49" fontId="2" fillId="0" borderId="0" xfId="2" applyNumberFormat="1" applyFont="1" applyAlignment="1">
      <alignment horizontal="left" vertical="top" wrapText="1"/>
    </xf>
    <xf numFmtId="49" fontId="2" fillId="0" borderId="3" xfId="2" applyNumberFormat="1" applyFont="1" applyBorder="1" applyAlignment="1">
      <alignment horizontal="left" vertical="top" wrapText="1"/>
    </xf>
    <xf numFmtId="0" fontId="47" fillId="14" borderId="0" xfId="2" applyFont="1" applyFill="1" applyAlignment="1">
      <alignment horizontal="left" vertical="center"/>
    </xf>
    <xf numFmtId="0" fontId="47" fillId="14" borderId="3" xfId="2" applyFont="1" applyFill="1" applyBorder="1" applyAlignment="1">
      <alignment horizontal="left" vertical="center"/>
    </xf>
    <xf numFmtId="0" fontId="47" fillId="14" borderId="0" xfId="2" applyFont="1" applyFill="1" applyAlignment="1">
      <alignment horizontal="left" vertical="center" wrapText="1"/>
    </xf>
    <xf numFmtId="0" fontId="32" fillId="2" borderId="83" xfId="0" applyFont="1" applyFill="1" applyBorder="1" applyAlignment="1">
      <alignment horizontal="center" vertical="center" wrapText="1"/>
    </xf>
    <xf numFmtId="0" fontId="32" fillId="2" borderId="69"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1" fillId="3" borderId="23"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3" borderId="72" xfId="0" applyFont="1" applyFill="1" applyBorder="1" applyAlignment="1" applyProtection="1">
      <alignment horizontal="center" vertical="center" wrapText="1"/>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2" fillId="3" borderId="73" xfId="2" applyFont="1" applyFill="1" applyBorder="1" applyAlignment="1">
      <alignment horizontal="center" vertical="center" wrapText="1"/>
    </xf>
    <xf numFmtId="0" fontId="12" fillId="3" borderId="74" xfId="2" applyFont="1" applyFill="1" applyBorder="1" applyAlignment="1">
      <alignment horizontal="center" vertical="center" wrapText="1"/>
    </xf>
    <xf numFmtId="0" fontId="12" fillId="3" borderId="75" xfId="2" applyFont="1" applyFill="1" applyBorder="1" applyAlignment="1">
      <alignment horizontal="center" vertical="center" wrapText="1"/>
    </xf>
    <xf numFmtId="0" fontId="5" fillId="0" borderId="0" xfId="2" applyFont="1" applyAlignment="1">
      <alignment horizontal="left" vertical="center" wrapText="1"/>
    </xf>
    <xf numFmtId="0" fontId="45" fillId="0" borderId="67" xfId="2" applyFont="1" applyBorder="1" applyAlignment="1">
      <alignment horizontal="center" vertical="center" wrapText="1"/>
    </xf>
    <xf numFmtId="0" fontId="3" fillId="3" borderId="55" xfId="2" applyFont="1" applyFill="1" applyBorder="1" applyAlignment="1" applyProtection="1">
      <alignment horizontal="center" vertical="center"/>
      <protection locked="0"/>
    </xf>
    <xf numFmtId="0" fontId="3" fillId="3" borderId="56" xfId="2" applyFont="1" applyFill="1" applyBorder="1" applyAlignment="1" applyProtection="1">
      <alignment horizontal="center" vertical="center"/>
      <protection locked="0"/>
    </xf>
    <xf numFmtId="0" fontId="3" fillId="3" borderId="57" xfId="2" applyFont="1" applyFill="1" applyBorder="1" applyAlignment="1" applyProtection="1">
      <alignment horizontal="center" vertical="center"/>
      <protection locked="0"/>
    </xf>
    <xf numFmtId="0" fontId="3" fillId="5" borderId="58" xfId="2" applyFont="1" applyFill="1" applyBorder="1" applyAlignment="1" applyProtection="1">
      <alignment horizontal="center" vertical="center"/>
      <protection locked="0"/>
    </xf>
    <xf numFmtId="0" fontId="3" fillId="5" borderId="59" xfId="2" applyFont="1" applyFill="1" applyBorder="1" applyAlignment="1" applyProtection="1">
      <alignment horizontal="center" vertical="center"/>
      <protection locked="0"/>
    </xf>
    <xf numFmtId="0" fontId="3" fillId="5" borderId="60" xfId="2" applyFont="1" applyFill="1" applyBorder="1" applyAlignment="1" applyProtection="1">
      <alignment horizontal="center" vertical="center"/>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1" xfId="2" applyFont="1" applyBorder="1" applyAlignment="1">
      <alignment horizontal="center" vertical="center" wrapText="1"/>
    </xf>
    <xf numFmtId="0" fontId="11" fillId="3" borderId="23" xfId="2" applyFont="1" applyFill="1" applyBorder="1" applyAlignment="1" applyProtection="1">
      <alignment horizontal="center" vertical="center" wrapText="1"/>
      <protection locked="0"/>
    </xf>
    <xf numFmtId="0" fontId="11" fillId="3" borderId="25" xfId="2" applyFont="1" applyFill="1" applyBorder="1" applyAlignment="1" applyProtection="1">
      <alignment horizontal="center" vertical="center" wrapText="1"/>
      <protection locked="0"/>
    </xf>
    <xf numFmtId="0" fontId="3" fillId="0" borderId="26" xfId="2" applyFont="1" applyBorder="1" applyAlignment="1">
      <alignment horizontal="left" vertical="center" wrapText="1"/>
    </xf>
    <xf numFmtId="0" fontId="3" fillId="0" borderId="28" xfId="2" applyFont="1" applyBorder="1" applyAlignment="1">
      <alignment horizontal="left" vertical="center" wrapText="1"/>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3" fillId="0" borderId="26" xfId="2" applyFont="1" applyBorder="1" applyAlignment="1">
      <alignment horizontal="center" vertical="center" wrapText="1"/>
    </xf>
    <xf numFmtId="0" fontId="3" fillId="0" borderId="28" xfId="2" applyFont="1" applyBorder="1" applyAlignment="1">
      <alignment horizontal="center" vertical="center" wrapText="1"/>
    </xf>
    <xf numFmtId="0" fontId="11" fillId="3" borderId="65" xfId="2" applyFont="1" applyFill="1" applyBorder="1" applyAlignment="1" applyProtection="1">
      <alignment horizontal="center" vertical="center" wrapText="1"/>
      <protection locked="0"/>
    </xf>
    <xf numFmtId="0" fontId="11" fillId="3" borderId="66" xfId="2" applyFont="1" applyFill="1" applyBorder="1" applyAlignment="1" applyProtection="1">
      <alignment horizontal="center" vertical="center" wrapText="1"/>
      <protection locked="0"/>
    </xf>
    <xf numFmtId="0" fontId="14" fillId="2" borderId="26"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61" xfId="2" applyFont="1" applyFill="1" applyBorder="1" applyAlignment="1">
      <alignment horizontal="center" vertical="center"/>
    </xf>
    <xf numFmtId="4" fontId="5" fillId="8" borderId="41" xfId="2" applyNumberFormat="1" applyFont="1" applyFill="1" applyBorder="1" applyAlignment="1" applyProtection="1">
      <alignment horizontal="center" vertical="center"/>
      <protection locked="0"/>
    </xf>
    <xf numFmtId="4" fontId="5" fillId="8" borderId="18" xfId="2" applyNumberFormat="1" applyFont="1" applyFill="1" applyBorder="1" applyAlignment="1" applyProtection="1">
      <alignment horizontal="center" vertical="center"/>
      <protection locked="0"/>
    </xf>
    <xf numFmtId="4" fontId="5" fillId="8" borderId="68" xfId="2" applyNumberFormat="1" applyFont="1" applyFill="1" applyBorder="1" applyAlignment="1" applyProtection="1">
      <alignment horizontal="center" vertical="center"/>
      <protection locked="0"/>
    </xf>
    <xf numFmtId="0" fontId="1" fillId="7" borderId="64" xfId="2" applyFill="1" applyBorder="1" applyAlignment="1">
      <alignment horizontal="left" vertical="center" wrapText="1"/>
    </xf>
    <xf numFmtId="0" fontId="1" fillId="7" borderId="11" xfId="2" applyFill="1" applyBorder="1" applyAlignment="1">
      <alignment horizontal="left" vertical="center" wrapText="1"/>
    </xf>
    <xf numFmtId="0" fontId="1" fillId="7" borderId="36" xfId="2" applyFill="1" applyBorder="1" applyAlignment="1">
      <alignment vertical="center" wrapText="1"/>
    </xf>
    <xf numFmtId="0" fontId="0" fillId="7" borderId="64" xfId="0" applyFill="1" applyBorder="1" applyAlignment="1">
      <alignment vertical="center" wrapText="1"/>
    </xf>
    <xf numFmtId="0" fontId="0" fillId="7" borderId="11" xfId="0" applyFill="1" applyBorder="1" applyAlignment="1">
      <alignment vertical="center" wrapText="1"/>
    </xf>
    <xf numFmtId="0" fontId="1" fillId="7" borderId="36" xfId="2" applyFill="1" applyBorder="1" applyAlignment="1">
      <alignment horizontal="left" vertical="center" wrapText="1"/>
    </xf>
    <xf numFmtId="0" fontId="2" fillId="0" borderId="20" xfId="2" applyFont="1" applyBorder="1" applyAlignment="1">
      <alignment horizontal="center" vertical="center" textRotation="90"/>
    </xf>
    <xf numFmtId="0" fontId="2" fillId="0" borderId="63" xfId="2" applyFont="1" applyBorder="1" applyAlignment="1">
      <alignment horizontal="center" vertical="center" textRotation="90"/>
    </xf>
    <xf numFmtId="0" fontId="2" fillId="0" borderId="62" xfId="2" applyFont="1" applyBorder="1" applyAlignment="1">
      <alignment horizontal="center" vertical="center" textRotation="90"/>
    </xf>
    <xf numFmtId="49" fontId="36" fillId="10" borderId="76" xfId="0" applyNumberFormat="1" applyFont="1" applyFill="1" applyBorder="1" applyAlignment="1">
      <alignment horizontal="center" vertical="center" wrapText="1"/>
    </xf>
    <xf numFmtId="49" fontId="36" fillId="10" borderId="77" xfId="0" applyNumberFormat="1" applyFont="1" applyFill="1" applyBorder="1" applyAlignment="1">
      <alignment horizontal="center" vertical="center" wrapText="1"/>
    </xf>
    <xf numFmtId="49" fontId="37" fillId="11" borderId="78" xfId="0" applyNumberFormat="1" applyFont="1" applyFill="1" applyBorder="1" applyAlignment="1">
      <alignment horizontal="center" vertical="center" wrapText="1"/>
    </xf>
    <xf numFmtId="0" fontId="37" fillId="11" borderId="79" xfId="0" applyFont="1" applyFill="1" applyBorder="1" applyAlignment="1">
      <alignment horizontal="center" vertical="center" wrapText="1"/>
    </xf>
    <xf numFmtId="0" fontId="37" fillId="11" borderId="80" xfId="0" applyFont="1" applyFill="1" applyBorder="1" applyAlignment="1">
      <alignment horizontal="center" vertical="center" wrapText="1"/>
    </xf>
    <xf numFmtId="49" fontId="35" fillId="12" borderId="78" xfId="0" applyNumberFormat="1" applyFont="1" applyFill="1" applyBorder="1" applyAlignment="1" applyProtection="1">
      <alignment horizontal="left" vertical="top" wrapText="1"/>
      <protection locked="0"/>
    </xf>
    <xf numFmtId="0" fontId="35" fillId="12" borderId="79" xfId="0" applyFont="1" applyFill="1" applyBorder="1" applyAlignment="1" applyProtection="1">
      <alignment horizontal="left" vertical="top" wrapText="1"/>
      <protection locked="0"/>
    </xf>
    <xf numFmtId="0" fontId="35" fillId="12" borderId="80" xfId="0" applyFont="1" applyFill="1" applyBorder="1" applyAlignment="1" applyProtection="1">
      <alignment horizontal="left" vertical="top" wrapText="1"/>
      <protection locked="0"/>
    </xf>
    <xf numFmtId="49" fontId="39" fillId="11" borderId="78" xfId="0" applyNumberFormat="1" applyFont="1" applyFill="1" applyBorder="1" applyAlignment="1">
      <alignment horizontal="center" vertical="center" wrapText="1"/>
    </xf>
    <xf numFmtId="0" fontId="39" fillId="11" borderId="79" xfId="0" applyFont="1" applyFill="1" applyBorder="1" applyAlignment="1">
      <alignment horizontal="center" vertical="center" wrapText="1"/>
    </xf>
    <xf numFmtId="0" fontId="39" fillId="11" borderId="80" xfId="0" applyFont="1" applyFill="1" applyBorder="1" applyAlignment="1">
      <alignment horizontal="center" vertical="center" wrapText="1"/>
    </xf>
    <xf numFmtId="49" fontId="38" fillId="11" borderId="78" xfId="0" applyNumberFormat="1" applyFont="1" applyFill="1" applyBorder="1" applyAlignment="1">
      <alignment horizontal="center" vertical="center"/>
    </xf>
    <xf numFmtId="0" fontId="38" fillId="11" borderId="79" xfId="0" applyFont="1" applyFill="1" applyBorder="1" applyAlignment="1">
      <alignment horizontal="center" vertical="center"/>
    </xf>
    <xf numFmtId="0" fontId="38" fillId="11" borderId="80" xfId="0" applyFont="1" applyFill="1" applyBorder="1" applyAlignment="1">
      <alignment horizontal="center" vertical="center"/>
    </xf>
    <xf numFmtId="0" fontId="1" fillId="3" borderId="55" xfId="2" applyFill="1" applyBorder="1" applyAlignment="1" applyProtection="1">
      <alignment horizontal="center"/>
      <protection locked="0"/>
    </xf>
    <xf numFmtId="0" fontId="1" fillId="0" borderId="56" xfId="2" applyBorder="1" applyProtection="1">
      <protection locked="0"/>
    </xf>
    <xf numFmtId="0" fontId="1" fillId="0" borderId="57" xfId="2" applyBorder="1" applyProtection="1">
      <protection locked="0"/>
    </xf>
    <xf numFmtId="0" fontId="1" fillId="3" borderId="56" xfId="2" applyFill="1" applyBorder="1" applyAlignment="1" applyProtection="1">
      <alignment horizontal="center"/>
      <protection locked="0"/>
    </xf>
    <xf numFmtId="0" fontId="1" fillId="3" borderId="57" xfId="2" applyFill="1" applyBorder="1" applyAlignment="1" applyProtection="1">
      <alignment horizontal="center"/>
      <protection locked="0"/>
    </xf>
    <xf numFmtId="0" fontId="3" fillId="0" borderId="73" xfId="2" applyFont="1" applyBorder="1" applyAlignment="1">
      <alignment horizontal="left" vertical="center" wrapText="1"/>
    </xf>
    <xf numFmtId="0" fontId="14" fillId="2" borderId="73" xfId="2" applyFont="1" applyFill="1" applyBorder="1" applyAlignment="1">
      <alignment horizontal="center" vertical="center"/>
    </xf>
    <xf numFmtId="0" fontId="14" fillId="2" borderId="74" xfId="2" applyFont="1" applyFill="1" applyBorder="1" applyAlignment="1">
      <alignment horizontal="center" vertical="center"/>
    </xf>
    <xf numFmtId="0" fontId="14" fillId="2" borderId="75" xfId="2" applyFont="1" applyFill="1" applyBorder="1" applyAlignment="1">
      <alignment horizontal="center" vertical="center"/>
    </xf>
    <xf numFmtId="0" fontId="3" fillId="0" borderId="73" xfId="2" applyFont="1" applyBorder="1" applyAlignment="1">
      <alignment horizontal="center" vertical="center" wrapText="1"/>
    </xf>
    <xf numFmtId="9" fontId="39" fillId="0" borderId="0" xfId="3" applyFont="1" applyFill="1" applyBorder="1" applyAlignment="1">
      <alignment horizontal="center" vertical="center" wrapText="1"/>
    </xf>
    <xf numFmtId="0" fontId="11" fillId="3" borderId="83" xfId="2" applyFont="1" applyFill="1" applyBorder="1" applyAlignment="1" applyProtection="1">
      <alignment horizontal="center" vertical="center" wrapText="1"/>
      <protection locked="0"/>
    </xf>
    <xf numFmtId="0" fontId="11" fillId="3" borderId="84" xfId="2" applyFont="1" applyFill="1" applyBorder="1" applyAlignment="1" applyProtection="1">
      <alignment horizontal="center" vertical="center" wrapText="1"/>
      <protection locked="0"/>
    </xf>
    <xf numFmtId="164" fontId="36" fillId="10" borderId="76" xfId="0" applyNumberFormat="1" applyFont="1" applyFill="1" applyBorder="1" applyAlignment="1">
      <alignment horizontal="center" vertical="center" wrapText="1"/>
    </xf>
    <xf numFmtId="164" fontId="36" fillId="10" borderId="77" xfId="0" applyNumberFormat="1" applyFont="1" applyFill="1" applyBorder="1" applyAlignment="1">
      <alignment horizontal="center" vertical="center" wrapText="1"/>
    </xf>
    <xf numFmtId="0" fontId="46" fillId="0" borderId="0" xfId="2" applyFont="1" applyAlignment="1">
      <alignment horizontal="center" vertical="center" wrapText="1"/>
    </xf>
    <xf numFmtId="0" fontId="14" fillId="2" borderId="73" xfId="2" applyFont="1" applyFill="1" applyBorder="1" applyAlignment="1">
      <alignment horizontal="center" vertical="center" wrapText="1"/>
    </xf>
    <xf numFmtId="0" fontId="14" fillId="2" borderId="74" xfId="2" applyFont="1" applyFill="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2" fillId="0" borderId="75" xfId="2" applyFont="1" applyBorder="1" applyAlignment="1">
      <alignment horizontal="center" vertical="center" wrapText="1"/>
    </xf>
    <xf numFmtId="0" fontId="5" fillId="0" borderId="67" xfId="2" applyFont="1" applyBorder="1" applyAlignment="1">
      <alignment horizontal="left" vertical="center" wrapText="1"/>
    </xf>
    <xf numFmtId="0" fontId="3" fillId="0" borderId="0" xfId="2" applyFont="1" applyAlignment="1">
      <alignment horizontal="left" vertical="center" wrapText="1"/>
    </xf>
    <xf numFmtId="0" fontId="3" fillId="0" borderId="67" xfId="2" applyFont="1" applyBorder="1" applyAlignment="1">
      <alignment horizontal="left" vertical="center" wrapText="1"/>
    </xf>
  </cellXfs>
  <cellStyles count="94">
    <cellStyle name="Euro" xfId="1" xr:uid="{00000000-0005-0000-0000-000000000000}"/>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xr:uid="{00000000-0005-0000-0000-00005A000000}"/>
    <cellStyle name="Normal 3" xfId="92" xr:uid="{00000000-0005-0000-0000-00005B000000}"/>
    <cellStyle name="Pourcentage" xfId="93" builtinId="5"/>
    <cellStyle name="Pourcentage 2" xfId="3" xr:uid="{00000000-0005-0000-0000-00005D000000}"/>
  </cellStyles>
  <dxfs count="179">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i val="0"/>
        <color rgb="FFFF0000"/>
      </font>
      <fill>
        <patternFill>
          <bgColor rgb="FFFFFF00"/>
        </patternFill>
      </fill>
    </dxf>
    <dxf>
      <font>
        <color rgb="FF006100"/>
      </font>
      <fill>
        <patternFill>
          <bgColor rgb="FFC6EFCE"/>
        </patternFill>
      </fill>
    </dxf>
    <dxf>
      <fill>
        <patternFill>
          <bgColor rgb="FFCCFFFF"/>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322539</xdr:colOff>
      <xdr:row>0</xdr:row>
      <xdr:rowOff>191508</xdr:rowOff>
    </xdr:from>
    <xdr:to>
      <xdr:col>3</xdr:col>
      <xdr:colOff>292301</xdr:colOff>
      <xdr:row>1</xdr:row>
      <xdr:rowOff>905852</xdr:rowOff>
    </xdr:to>
    <xdr:pic>
      <xdr:nvPicPr>
        <xdr:cNvPr id="2" name="Image 1" descr="Logo de l'institut pour la recherche en santé publique." title="Logo de l'IReS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539" y="191508"/>
          <a:ext cx="2943175" cy="1339265"/>
        </a:xfrm>
        <a:prstGeom prst="rect">
          <a:avLst/>
        </a:prstGeom>
      </xdr:spPr>
    </xdr:pic>
    <xdr:clientData/>
  </xdr:twoCellAnchor>
  <xdr:twoCellAnchor editAs="oneCell">
    <xdr:from>
      <xdr:col>5</xdr:col>
      <xdr:colOff>701261</xdr:colOff>
      <xdr:row>0</xdr:row>
      <xdr:rowOff>612913</xdr:rowOff>
    </xdr:from>
    <xdr:to>
      <xdr:col>7</xdr:col>
      <xdr:colOff>617606</xdr:colOff>
      <xdr:row>1</xdr:row>
      <xdr:rowOff>735220</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84304" y="612913"/>
          <a:ext cx="1927087" cy="745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67"/>
  <sheetViews>
    <sheetView showGridLines="0" topLeftCell="A64" zoomScale="142" zoomScaleNormal="142" zoomScalePageLayoutView="125" workbookViewId="0">
      <selection activeCell="B50" sqref="B50:G50"/>
    </sheetView>
  </sheetViews>
  <sheetFormatPr baseColWidth="10" defaultColWidth="10.85546875" defaultRowHeight="14.25" x14ac:dyDescent="0.2"/>
  <cols>
    <col min="1" max="1" width="4.7109375" style="5" customWidth="1"/>
    <col min="2" max="2" width="21.85546875" style="1" customWidth="1"/>
    <col min="3" max="3" width="16" style="2" customWidth="1"/>
    <col min="4" max="4" width="10.42578125" style="2" customWidth="1"/>
    <col min="5" max="6" width="12.7109375" style="2" customWidth="1"/>
    <col min="7" max="7" width="16" style="2" customWidth="1"/>
    <col min="8" max="8" width="45.85546875" style="2" customWidth="1"/>
    <col min="9" max="9" width="80" style="3" customWidth="1"/>
    <col min="10" max="16384" width="10.85546875" style="2"/>
  </cols>
  <sheetData>
    <row r="1" spans="1:9" ht="49.5" customHeight="1" x14ac:dyDescent="0.25">
      <c r="A1"/>
    </row>
    <row r="2" spans="1:9" ht="91.5" customHeight="1" x14ac:dyDescent="0.25">
      <c r="A2" s="225"/>
      <c r="B2" s="226"/>
      <c r="C2" s="226"/>
      <c r="D2" s="4"/>
      <c r="F2" s="227"/>
      <c r="G2" s="227"/>
      <c r="H2" s="227"/>
    </row>
    <row r="3" spans="1:9" ht="94.5" customHeight="1" x14ac:dyDescent="0.2">
      <c r="A3" s="228" t="s">
        <v>156</v>
      </c>
      <c r="B3" s="229"/>
      <c r="C3" s="229"/>
      <c r="D3" s="229"/>
      <c r="E3" s="229"/>
      <c r="F3" s="229"/>
      <c r="G3" s="229"/>
      <c r="H3" s="230"/>
    </row>
    <row r="4" spans="1:9" ht="40.5" customHeight="1" x14ac:dyDescent="0.2">
      <c r="A4" s="238" t="s">
        <v>157</v>
      </c>
      <c r="B4" s="239"/>
      <c r="C4" s="239"/>
      <c r="D4" s="239"/>
      <c r="E4" s="239"/>
      <c r="F4" s="239"/>
      <c r="G4" s="239"/>
      <c r="H4" s="240"/>
    </row>
    <row r="5" spans="1:9" s="88" customFormat="1" ht="34.5" customHeight="1" x14ac:dyDescent="0.25">
      <c r="A5" s="231" t="s">
        <v>158</v>
      </c>
      <c r="B5" s="232"/>
      <c r="C5" s="232"/>
      <c r="D5" s="232"/>
      <c r="E5" s="232"/>
      <c r="F5" s="232"/>
      <c r="G5" s="232"/>
      <c r="H5" s="233"/>
      <c r="I5" s="87"/>
    </row>
    <row r="6" spans="1:9" s="88" customFormat="1" ht="72" customHeight="1" x14ac:dyDescent="0.25">
      <c r="A6" s="130" t="s">
        <v>89</v>
      </c>
      <c r="B6" s="234" t="s">
        <v>159</v>
      </c>
      <c r="C6" s="234"/>
      <c r="D6" s="234"/>
      <c r="E6" s="234"/>
      <c r="F6" s="234"/>
      <c r="G6" s="234"/>
      <c r="H6" s="235"/>
      <c r="I6" s="87"/>
    </row>
    <row r="7" spans="1:9" ht="45" customHeight="1" x14ac:dyDescent="0.2">
      <c r="A7" s="130" t="s">
        <v>90</v>
      </c>
      <c r="B7" s="236" t="s">
        <v>160</v>
      </c>
      <c r="C7" s="236"/>
      <c r="D7" s="236"/>
      <c r="E7" s="236"/>
      <c r="F7" s="236"/>
      <c r="G7" s="236"/>
      <c r="H7" s="237"/>
    </row>
    <row r="8" spans="1:9" ht="115.5" customHeight="1" x14ac:dyDescent="0.2">
      <c r="A8" s="130" t="s">
        <v>91</v>
      </c>
      <c r="B8" s="236" t="s">
        <v>161</v>
      </c>
      <c r="C8" s="236"/>
      <c r="D8" s="236"/>
      <c r="E8" s="236"/>
      <c r="F8" s="236"/>
      <c r="G8" s="236"/>
      <c r="H8" s="237"/>
    </row>
    <row r="9" spans="1:9" ht="117.95" customHeight="1" x14ac:dyDescent="0.2">
      <c r="A9" s="130" t="s">
        <v>92</v>
      </c>
      <c r="B9" s="234" t="s">
        <v>162</v>
      </c>
      <c r="C9" s="234"/>
      <c r="D9" s="234"/>
      <c r="E9" s="234"/>
      <c r="F9" s="234"/>
      <c r="G9" s="234"/>
      <c r="H9" s="235"/>
    </row>
    <row r="10" spans="1:9" ht="99.6" customHeight="1" x14ac:dyDescent="0.2">
      <c r="A10" s="130" t="s">
        <v>93</v>
      </c>
      <c r="B10" s="236" t="s">
        <v>163</v>
      </c>
      <c r="C10" s="236"/>
      <c r="D10" s="236"/>
      <c r="E10" s="236"/>
      <c r="F10" s="236"/>
      <c r="G10" s="236"/>
      <c r="H10" s="237"/>
    </row>
    <row r="11" spans="1:9" ht="102" customHeight="1" x14ac:dyDescent="0.2">
      <c r="A11" s="130" t="s">
        <v>94</v>
      </c>
      <c r="B11" s="234" t="s">
        <v>164</v>
      </c>
      <c r="C11" s="234"/>
      <c r="D11" s="234"/>
      <c r="E11" s="234"/>
      <c r="F11" s="234"/>
      <c r="G11" s="234"/>
      <c r="H11" s="235"/>
    </row>
    <row r="12" spans="1:9" ht="63.6" customHeight="1" x14ac:dyDescent="0.2">
      <c r="A12" s="130" t="s">
        <v>95</v>
      </c>
      <c r="B12" s="234" t="s">
        <v>165</v>
      </c>
      <c r="C12" s="234"/>
      <c r="D12" s="234"/>
      <c r="E12" s="234"/>
      <c r="F12" s="234"/>
      <c r="G12" s="234"/>
      <c r="H12" s="235"/>
    </row>
    <row r="13" spans="1:9" ht="79.5" customHeight="1" x14ac:dyDescent="0.2">
      <c r="A13" s="130" t="s">
        <v>96</v>
      </c>
      <c r="B13" s="234" t="s">
        <v>166</v>
      </c>
      <c r="C13" s="234"/>
      <c r="D13" s="234"/>
      <c r="E13" s="234"/>
      <c r="F13" s="234"/>
      <c r="G13" s="234"/>
      <c r="H13" s="235"/>
    </row>
    <row r="14" spans="1:9" ht="99" customHeight="1" x14ac:dyDescent="0.2">
      <c r="A14" s="130" t="s">
        <v>136</v>
      </c>
      <c r="B14" s="266" t="s">
        <v>167</v>
      </c>
      <c r="C14" s="266"/>
      <c r="D14" s="266"/>
      <c r="E14" s="266"/>
      <c r="F14" s="266"/>
      <c r="G14" s="266"/>
      <c r="H14" s="267"/>
    </row>
    <row r="15" spans="1:9" ht="20.100000000000001" customHeight="1" x14ac:dyDescent="0.2">
      <c r="A15" s="273" t="s">
        <v>168</v>
      </c>
      <c r="B15" s="232"/>
      <c r="C15" s="232"/>
      <c r="D15" s="232"/>
      <c r="E15" s="232"/>
      <c r="F15" s="232"/>
      <c r="G15" s="232"/>
      <c r="H15" s="233"/>
    </row>
    <row r="16" spans="1:9" ht="20.100000000000001" customHeight="1" x14ac:dyDescent="0.2">
      <c r="A16" s="222" t="s">
        <v>169</v>
      </c>
      <c r="B16" s="223"/>
      <c r="C16" s="223"/>
      <c r="D16" s="223"/>
      <c r="E16" s="223"/>
      <c r="F16" s="223"/>
      <c r="G16" s="223"/>
      <c r="H16" s="224"/>
    </row>
    <row r="17" spans="1:8" ht="20.100000000000001" customHeight="1" x14ac:dyDescent="0.2">
      <c r="A17" s="264" t="s">
        <v>170</v>
      </c>
      <c r="B17" s="264"/>
      <c r="C17" s="264"/>
      <c r="D17" s="264"/>
      <c r="E17" s="264"/>
      <c r="F17" s="264"/>
      <c r="G17" s="264"/>
      <c r="H17" s="265"/>
    </row>
    <row r="18" spans="1:8" ht="66" customHeight="1" x14ac:dyDescent="0.2">
      <c r="A18" s="131">
        <v>1</v>
      </c>
      <c r="B18" s="261" t="s">
        <v>171</v>
      </c>
      <c r="C18" s="261"/>
      <c r="D18" s="261"/>
      <c r="E18" s="261"/>
      <c r="F18" s="261"/>
      <c r="G18" s="261"/>
      <c r="H18" s="262"/>
    </row>
    <row r="19" spans="1:8" ht="64.5" customHeight="1" x14ac:dyDescent="0.2">
      <c r="A19" s="131">
        <v>2</v>
      </c>
      <c r="B19" s="261" t="s">
        <v>172</v>
      </c>
      <c r="C19" s="261"/>
      <c r="D19" s="261"/>
      <c r="E19" s="261"/>
      <c r="F19" s="261"/>
      <c r="G19" s="261"/>
      <c r="H19" s="262"/>
    </row>
    <row r="20" spans="1:8" ht="109.5" customHeight="1" x14ac:dyDescent="0.2">
      <c r="A20" s="131">
        <v>3</v>
      </c>
      <c r="B20" s="261" t="s">
        <v>173</v>
      </c>
      <c r="C20" s="261"/>
      <c r="D20" s="261"/>
      <c r="E20" s="261"/>
      <c r="F20" s="261"/>
      <c r="G20" s="261"/>
      <c r="H20" s="262"/>
    </row>
    <row r="21" spans="1:8" ht="263.10000000000002" customHeight="1" x14ac:dyDescent="0.2">
      <c r="A21" s="131">
        <v>4</v>
      </c>
      <c r="B21" s="261" t="s">
        <v>174</v>
      </c>
      <c r="C21" s="261"/>
      <c r="D21" s="261"/>
      <c r="E21" s="261"/>
      <c r="F21" s="261"/>
      <c r="G21" s="261"/>
      <c r="H21" s="262"/>
    </row>
    <row r="22" spans="1:8" ht="72" customHeight="1" x14ac:dyDescent="0.2">
      <c r="A22" s="131">
        <v>5</v>
      </c>
      <c r="B22" s="261" t="s">
        <v>175</v>
      </c>
      <c r="C22" s="261"/>
      <c r="D22" s="261"/>
      <c r="E22" s="261"/>
      <c r="F22" s="261"/>
      <c r="G22" s="261"/>
      <c r="H22" s="262"/>
    </row>
    <row r="23" spans="1:8" ht="97.5" customHeight="1" x14ac:dyDescent="0.2">
      <c r="A23" s="131">
        <v>6</v>
      </c>
      <c r="B23" s="274" t="s">
        <v>176</v>
      </c>
      <c r="C23" s="274"/>
      <c r="D23" s="274"/>
      <c r="E23" s="274"/>
      <c r="F23" s="274"/>
      <c r="G23" s="274"/>
      <c r="H23" s="275"/>
    </row>
    <row r="24" spans="1:8" ht="45.6" customHeight="1" x14ac:dyDescent="0.2">
      <c r="A24" s="149">
        <v>7</v>
      </c>
      <c r="B24" s="261" t="s">
        <v>177</v>
      </c>
      <c r="C24" s="261"/>
      <c r="D24" s="261"/>
      <c r="E24" s="261"/>
      <c r="F24" s="261"/>
      <c r="G24" s="261"/>
      <c r="H24" s="262"/>
    </row>
    <row r="25" spans="1:8" ht="111.95" customHeight="1" x14ac:dyDescent="0.2">
      <c r="A25" s="149">
        <v>8</v>
      </c>
      <c r="B25" s="261" t="s">
        <v>178</v>
      </c>
      <c r="C25" s="261"/>
      <c r="D25" s="261"/>
      <c r="E25" s="261"/>
      <c r="F25" s="261"/>
      <c r="G25" s="261"/>
      <c r="H25" s="262"/>
    </row>
    <row r="26" spans="1:8" ht="27.95" customHeight="1" x14ac:dyDescent="0.2">
      <c r="A26" s="132" t="s">
        <v>34</v>
      </c>
      <c r="B26" s="133" t="s">
        <v>51</v>
      </c>
      <c r="C26" s="134"/>
      <c r="D26" s="134"/>
      <c r="E26" s="134"/>
      <c r="F26" s="134"/>
      <c r="G26" s="134"/>
      <c r="H26" s="135"/>
    </row>
    <row r="27" spans="1:8" ht="90.6" customHeight="1" x14ac:dyDescent="0.2">
      <c r="A27" s="268" t="s">
        <v>179</v>
      </c>
      <c r="B27" s="269"/>
      <c r="C27" s="269"/>
      <c r="D27" s="269"/>
      <c r="E27" s="269"/>
      <c r="F27" s="269"/>
      <c r="G27" s="269"/>
      <c r="H27" s="270"/>
    </row>
    <row r="28" spans="1:8" ht="18.95" customHeight="1" x14ac:dyDescent="0.2">
      <c r="A28" s="150" t="s">
        <v>97</v>
      </c>
      <c r="B28" s="243" t="s">
        <v>180</v>
      </c>
      <c r="C28" s="243"/>
      <c r="D28" s="243"/>
      <c r="E28" s="243"/>
      <c r="F28" s="243"/>
      <c r="G28" s="243"/>
      <c r="H28" s="244"/>
    </row>
    <row r="29" spans="1:8" ht="30.95" customHeight="1" x14ac:dyDescent="0.2">
      <c r="A29" s="136"/>
      <c r="B29" s="263" t="s">
        <v>181</v>
      </c>
      <c r="C29" s="263"/>
      <c r="D29" s="263"/>
      <c r="E29" s="263"/>
      <c r="F29" s="263"/>
      <c r="G29" s="263"/>
      <c r="H29" s="138"/>
    </row>
    <row r="30" spans="1:8" ht="54" customHeight="1" x14ac:dyDescent="0.2">
      <c r="A30" s="139"/>
      <c r="B30" s="241" t="s">
        <v>182</v>
      </c>
      <c r="C30" s="242"/>
      <c r="D30" s="242"/>
      <c r="E30" s="248" t="s">
        <v>186</v>
      </c>
      <c r="F30" s="249"/>
      <c r="G30" s="249"/>
      <c r="H30" s="250"/>
    </row>
    <row r="31" spans="1:8" ht="75.95" customHeight="1" x14ac:dyDescent="0.2">
      <c r="A31" s="141"/>
      <c r="B31" s="241" t="s">
        <v>183</v>
      </c>
      <c r="C31" s="242"/>
      <c r="D31" s="140"/>
      <c r="E31" s="248" t="s">
        <v>187</v>
      </c>
      <c r="F31" s="249"/>
      <c r="G31" s="249"/>
      <c r="H31" s="250"/>
    </row>
    <row r="32" spans="1:8" ht="31.5" customHeight="1" x14ac:dyDescent="0.2">
      <c r="A32" s="136"/>
      <c r="B32" s="263" t="s">
        <v>184</v>
      </c>
      <c r="C32" s="263"/>
      <c r="D32" s="263"/>
      <c r="E32" s="263"/>
      <c r="F32" s="263"/>
      <c r="G32" s="263"/>
      <c r="H32" s="138"/>
    </row>
    <row r="33" spans="1:8" ht="48" customHeight="1" x14ac:dyDescent="0.2">
      <c r="A33" s="139"/>
      <c r="B33" s="271" t="s">
        <v>185</v>
      </c>
      <c r="C33" s="272"/>
      <c r="D33" s="140"/>
      <c r="E33" s="248" t="s">
        <v>188</v>
      </c>
      <c r="F33" s="249"/>
      <c r="G33" s="249"/>
      <c r="H33" s="250"/>
    </row>
    <row r="34" spans="1:8" ht="51.95" customHeight="1" x14ac:dyDescent="0.2">
      <c r="A34" s="141"/>
      <c r="B34" s="241" t="s">
        <v>189</v>
      </c>
      <c r="C34" s="242"/>
      <c r="D34" s="140"/>
      <c r="E34" s="248" t="s">
        <v>190</v>
      </c>
      <c r="F34" s="249"/>
      <c r="G34" s="249"/>
      <c r="H34" s="250"/>
    </row>
    <row r="35" spans="1:8" ht="27" customHeight="1" x14ac:dyDescent="0.2">
      <c r="A35" s="151" t="s">
        <v>98</v>
      </c>
      <c r="B35" s="243" t="s">
        <v>191</v>
      </c>
      <c r="C35" s="243"/>
      <c r="D35" s="243"/>
      <c r="E35" s="243"/>
      <c r="F35" s="243"/>
      <c r="G35" s="243"/>
      <c r="H35" s="244"/>
    </row>
    <row r="36" spans="1:8" ht="32.1" customHeight="1" x14ac:dyDescent="0.2">
      <c r="A36" s="136"/>
      <c r="B36" s="263" t="s">
        <v>181</v>
      </c>
      <c r="C36" s="263"/>
      <c r="D36" s="263"/>
      <c r="E36" s="263"/>
      <c r="F36" s="137"/>
      <c r="G36" s="137"/>
      <c r="H36" s="138"/>
    </row>
    <row r="37" spans="1:8" ht="56.1" customHeight="1" x14ac:dyDescent="0.2">
      <c r="A37" s="136"/>
      <c r="B37" s="241" t="s">
        <v>197</v>
      </c>
      <c r="C37" s="258"/>
      <c r="D37" s="258"/>
      <c r="E37" s="255" t="s">
        <v>198</v>
      </c>
      <c r="F37" s="249"/>
      <c r="G37" s="249"/>
      <c r="H37" s="250"/>
    </row>
    <row r="38" spans="1:8" ht="74.45" customHeight="1" x14ac:dyDescent="0.2">
      <c r="A38" s="139"/>
      <c r="B38" s="241" t="s">
        <v>199</v>
      </c>
      <c r="C38" s="258"/>
      <c r="D38" s="258"/>
      <c r="E38" s="259" t="s">
        <v>200</v>
      </c>
      <c r="F38" s="259"/>
      <c r="G38" s="259"/>
      <c r="H38" s="260"/>
    </row>
    <row r="39" spans="1:8" ht="25.5" customHeight="1" x14ac:dyDescent="0.2">
      <c r="A39" s="136"/>
      <c r="B39" s="263" t="s">
        <v>184</v>
      </c>
      <c r="C39" s="263"/>
      <c r="D39" s="263"/>
      <c r="E39" s="263"/>
      <c r="F39" s="263"/>
      <c r="G39" s="263"/>
      <c r="H39" s="138"/>
    </row>
    <row r="40" spans="1:8" ht="174" customHeight="1" x14ac:dyDescent="0.2">
      <c r="A40" s="143"/>
      <c r="B40" s="241" t="s">
        <v>201</v>
      </c>
      <c r="C40" s="242"/>
      <c r="D40" s="242"/>
      <c r="E40" s="248" t="s">
        <v>202</v>
      </c>
      <c r="F40" s="249"/>
      <c r="G40" s="249"/>
      <c r="H40" s="250"/>
    </row>
    <row r="41" spans="1:8" ht="50.1" customHeight="1" x14ac:dyDescent="0.2">
      <c r="A41" s="143"/>
      <c r="B41" s="241" t="s">
        <v>203</v>
      </c>
      <c r="C41" s="242"/>
      <c r="D41" s="242"/>
      <c r="E41" s="248" t="s">
        <v>200</v>
      </c>
      <c r="F41" s="249"/>
      <c r="G41" s="249"/>
      <c r="H41" s="250"/>
    </row>
    <row r="42" spans="1:8" ht="35.450000000000003" customHeight="1" x14ac:dyDescent="0.2">
      <c r="A42" s="151" t="s">
        <v>99</v>
      </c>
      <c r="B42" s="243" t="s">
        <v>204</v>
      </c>
      <c r="C42" s="243"/>
      <c r="D42" s="243"/>
      <c r="E42" s="243"/>
      <c r="F42" s="144"/>
      <c r="G42" s="144"/>
      <c r="H42" s="145"/>
    </row>
    <row r="43" spans="1:8" ht="36.6" customHeight="1" x14ac:dyDescent="0.2">
      <c r="A43" s="251" t="s">
        <v>205</v>
      </c>
      <c r="B43" s="248"/>
      <c r="C43" s="248"/>
      <c r="D43" s="248"/>
      <c r="E43" s="248"/>
      <c r="F43" s="248"/>
      <c r="G43" s="248"/>
      <c r="H43" s="252"/>
    </row>
    <row r="44" spans="1:8" ht="34.5" customHeight="1" x14ac:dyDescent="0.2">
      <c r="A44" s="151" t="s">
        <v>100</v>
      </c>
      <c r="B44" s="243" t="s">
        <v>207</v>
      </c>
      <c r="C44" s="243"/>
      <c r="D44" s="243"/>
      <c r="E44" s="243"/>
      <c r="F44" s="243"/>
      <c r="G44" s="144"/>
      <c r="H44" s="145"/>
    </row>
    <row r="45" spans="1:8" ht="166.5" customHeight="1" x14ac:dyDescent="0.2">
      <c r="A45" s="251" t="s">
        <v>206</v>
      </c>
      <c r="B45" s="248"/>
      <c r="C45" s="248"/>
      <c r="D45" s="248"/>
      <c r="E45" s="248"/>
      <c r="F45" s="248"/>
      <c r="G45" s="248"/>
      <c r="H45" s="252"/>
    </row>
    <row r="46" spans="1:8" ht="30.6" customHeight="1" x14ac:dyDescent="0.2">
      <c r="A46" s="151" t="s">
        <v>101</v>
      </c>
      <c r="B46" s="243" t="s">
        <v>208</v>
      </c>
      <c r="C46" s="243"/>
      <c r="D46" s="243"/>
      <c r="E46" s="243"/>
      <c r="F46" s="243"/>
      <c r="G46" s="243"/>
      <c r="H46" s="145"/>
    </row>
    <row r="47" spans="1:8" ht="36.950000000000003" customHeight="1" x14ac:dyDescent="0.2">
      <c r="A47" s="251" t="s">
        <v>209</v>
      </c>
      <c r="B47" s="248"/>
      <c r="C47" s="248"/>
      <c r="D47" s="248"/>
      <c r="E47" s="248"/>
      <c r="F47" s="248"/>
      <c r="G47" s="248"/>
      <c r="H47" s="252"/>
    </row>
    <row r="48" spans="1:8" ht="34.5" customHeight="1" x14ac:dyDescent="0.2">
      <c r="A48" s="146" t="s">
        <v>102</v>
      </c>
      <c r="B48" s="243" t="s">
        <v>222</v>
      </c>
      <c r="C48" s="243"/>
      <c r="D48" s="243"/>
      <c r="E48" s="243"/>
      <c r="F48" s="243"/>
      <c r="G48" s="243"/>
      <c r="H48" s="244"/>
    </row>
    <row r="49" spans="1:8" ht="125.25" customHeight="1" x14ac:dyDescent="0.2">
      <c r="A49" s="251" t="s">
        <v>210</v>
      </c>
      <c r="B49" s="248"/>
      <c r="C49" s="248"/>
      <c r="D49" s="248"/>
      <c r="E49" s="248"/>
      <c r="F49" s="248"/>
      <c r="G49" s="248"/>
      <c r="H49" s="252"/>
    </row>
    <row r="50" spans="1:8" ht="34.5" customHeight="1" x14ac:dyDescent="0.2">
      <c r="A50" s="151" t="s">
        <v>35</v>
      </c>
      <c r="B50" s="243" t="s">
        <v>211</v>
      </c>
      <c r="C50" s="243"/>
      <c r="D50" s="243"/>
      <c r="E50" s="243"/>
      <c r="F50" s="243"/>
      <c r="G50" s="243"/>
      <c r="H50" s="148"/>
    </row>
    <row r="51" spans="1:8" ht="207" customHeight="1" x14ac:dyDescent="0.2">
      <c r="A51" s="251" t="s">
        <v>212</v>
      </c>
      <c r="B51" s="248"/>
      <c r="C51" s="248"/>
      <c r="D51" s="248"/>
      <c r="E51" s="248"/>
      <c r="F51" s="248"/>
      <c r="G51" s="248"/>
      <c r="H51" s="252"/>
    </row>
    <row r="52" spans="1:8" ht="26.1" customHeight="1" x14ac:dyDescent="0.2">
      <c r="A52" s="151" t="s">
        <v>54</v>
      </c>
      <c r="B52" s="243" t="s">
        <v>215</v>
      </c>
      <c r="C52" s="243"/>
      <c r="D52" s="243"/>
      <c r="E52" s="243"/>
      <c r="F52" s="243"/>
      <c r="G52" s="243"/>
      <c r="H52" s="148"/>
    </row>
    <row r="53" spans="1:8" ht="93" customHeight="1" x14ac:dyDescent="0.2">
      <c r="A53" s="251" t="s">
        <v>213</v>
      </c>
      <c r="B53" s="248"/>
      <c r="C53" s="248"/>
      <c r="D53" s="248"/>
      <c r="E53" s="248"/>
      <c r="F53" s="248"/>
      <c r="G53" s="248"/>
      <c r="H53" s="252"/>
    </row>
    <row r="54" spans="1:8" ht="32.1" customHeight="1" x14ac:dyDescent="0.2">
      <c r="A54" s="151" t="s">
        <v>55</v>
      </c>
      <c r="B54" s="243" t="s">
        <v>60</v>
      </c>
      <c r="C54" s="243"/>
      <c r="D54" s="243"/>
      <c r="E54" s="243"/>
      <c r="F54" s="243"/>
      <c r="G54" s="243"/>
      <c r="H54" s="244"/>
    </row>
    <row r="55" spans="1:8" ht="83.25" customHeight="1" x14ac:dyDescent="0.2">
      <c r="A55" s="251" t="s">
        <v>214</v>
      </c>
      <c r="B55" s="248"/>
      <c r="C55" s="248"/>
      <c r="D55" s="248"/>
      <c r="E55" s="248"/>
      <c r="F55" s="248"/>
      <c r="G55" s="248"/>
      <c r="H55" s="252"/>
    </row>
    <row r="56" spans="1:8" ht="25.5" customHeight="1" x14ac:dyDescent="0.2">
      <c r="A56" s="146" t="s">
        <v>103</v>
      </c>
      <c r="B56" s="278" t="s">
        <v>219</v>
      </c>
      <c r="C56" s="278"/>
      <c r="D56" s="278"/>
      <c r="E56" s="278"/>
      <c r="F56" s="278"/>
      <c r="G56" s="147"/>
      <c r="H56" s="148"/>
    </row>
    <row r="57" spans="1:8" ht="59.25" customHeight="1" x14ac:dyDescent="0.2">
      <c r="A57" s="251" t="s">
        <v>216</v>
      </c>
      <c r="B57" s="256"/>
      <c r="C57" s="256"/>
      <c r="D57" s="256"/>
      <c r="E57" s="256"/>
      <c r="F57" s="256"/>
      <c r="G57" s="256"/>
      <c r="H57" s="257"/>
    </row>
    <row r="58" spans="1:8" ht="26.1" customHeight="1" x14ac:dyDescent="0.2">
      <c r="A58" s="142" t="s">
        <v>104</v>
      </c>
      <c r="B58" s="276" t="s">
        <v>218</v>
      </c>
      <c r="C58" s="276"/>
      <c r="D58" s="276"/>
      <c r="E58" s="276"/>
      <c r="F58" s="276"/>
      <c r="G58" s="276"/>
      <c r="H58" s="277"/>
    </row>
    <row r="59" spans="1:8" ht="62.45" customHeight="1" x14ac:dyDescent="0.2">
      <c r="A59" s="251" t="s">
        <v>217</v>
      </c>
      <c r="B59" s="248"/>
      <c r="C59" s="248"/>
      <c r="D59" s="248"/>
      <c r="E59" s="248"/>
      <c r="F59" s="248"/>
      <c r="G59" s="248"/>
      <c r="H59" s="252"/>
    </row>
    <row r="60" spans="1:8" ht="26.45" customHeight="1" x14ac:dyDescent="0.2">
      <c r="A60" s="142" t="s">
        <v>105</v>
      </c>
      <c r="B60" s="276" t="s">
        <v>220</v>
      </c>
      <c r="C60" s="276"/>
      <c r="D60" s="276"/>
      <c r="E60" s="276"/>
      <c r="F60" s="276"/>
      <c r="G60" s="276"/>
      <c r="H60" s="277"/>
    </row>
    <row r="61" spans="1:8" ht="40.5" customHeight="1" x14ac:dyDescent="0.2">
      <c r="A61" s="251" t="s">
        <v>221</v>
      </c>
      <c r="B61" s="248"/>
      <c r="C61" s="248"/>
      <c r="D61" s="248"/>
      <c r="E61" s="248"/>
      <c r="F61" s="248"/>
      <c r="G61" s="248"/>
      <c r="H61" s="252"/>
    </row>
    <row r="62" spans="1:8" ht="20.100000000000001" customHeight="1" x14ac:dyDescent="0.2">
      <c r="A62" s="222" t="s">
        <v>194</v>
      </c>
      <c r="B62" s="223"/>
      <c r="C62" s="223"/>
      <c r="D62" s="223"/>
      <c r="E62" s="223"/>
      <c r="F62" s="223"/>
      <c r="G62" s="223"/>
      <c r="H62" s="224"/>
    </row>
    <row r="63" spans="1:8" ht="39" customHeight="1" x14ac:dyDescent="0.2">
      <c r="A63" s="253" t="s">
        <v>195</v>
      </c>
      <c r="B63" s="253"/>
      <c r="C63" s="253"/>
      <c r="D63" s="253"/>
      <c r="E63" s="253"/>
      <c r="F63" s="253"/>
      <c r="G63" s="253"/>
      <c r="H63" s="254"/>
    </row>
    <row r="64" spans="1:8" ht="53.1" customHeight="1" x14ac:dyDescent="0.2">
      <c r="A64" s="253" t="s">
        <v>196</v>
      </c>
      <c r="B64" s="253"/>
      <c r="C64" s="253"/>
      <c r="D64" s="253"/>
      <c r="E64" s="253"/>
      <c r="F64" s="253"/>
      <c r="G64" s="253"/>
      <c r="H64" s="254"/>
    </row>
    <row r="65" spans="1:8" ht="20.100000000000001" customHeight="1" x14ac:dyDescent="0.2">
      <c r="A65" s="222" t="s">
        <v>193</v>
      </c>
      <c r="B65" s="223"/>
      <c r="C65" s="223"/>
      <c r="D65" s="223"/>
      <c r="E65" s="223"/>
      <c r="F65" s="223"/>
      <c r="G65" s="223"/>
      <c r="H65" s="224"/>
    </row>
    <row r="66" spans="1:8" ht="39.6" customHeight="1" x14ac:dyDescent="0.2">
      <c r="A66" s="245" t="s">
        <v>192</v>
      </c>
      <c r="B66" s="246"/>
      <c r="C66" s="246"/>
      <c r="D66" s="246"/>
      <c r="E66" s="246"/>
      <c r="F66" s="246"/>
      <c r="G66" s="246"/>
      <c r="H66" s="247"/>
    </row>
    <row r="67" spans="1:8" ht="50.1" customHeight="1" x14ac:dyDescent="0.2"/>
  </sheetData>
  <sheetProtection sheet="1" objects="1" scenarios="1"/>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73">
    <mergeCell ref="B60:H60"/>
    <mergeCell ref="A47:H47"/>
    <mergeCell ref="B52:G52"/>
    <mergeCell ref="B54:H54"/>
    <mergeCell ref="B56:F56"/>
    <mergeCell ref="B58:H58"/>
    <mergeCell ref="A53:H53"/>
    <mergeCell ref="B50:G50"/>
    <mergeCell ref="B14:H14"/>
    <mergeCell ref="A27:H27"/>
    <mergeCell ref="E31:H31"/>
    <mergeCell ref="B33:C33"/>
    <mergeCell ref="E34:H34"/>
    <mergeCell ref="E30:H30"/>
    <mergeCell ref="E33:H33"/>
    <mergeCell ref="B28:H28"/>
    <mergeCell ref="B29:G29"/>
    <mergeCell ref="B30:D30"/>
    <mergeCell ref="B31:C31"/>
    <mergeCell ref="B32:G32"/>
    <mergeCell ref="A16:H16"/>
    <mergeCell ref="A15:H15"/>
    <mergeCell ref="B22:H22"/>
    <mergeCell ref="B23:H23"/>
    <mergeCell ref="B24:H24"/>
    <mergeCell ref="A17:H17"/>
    <mergeCell ref="B18:H18"/>
    <mergeCell ref="B19:H19"/>
    <mergeCell ref="B20:H20"/>
    <mergeCell ref="B21:H21"/>
    <mergeCell ref="B25:H25"/>
    <mergeCell ref="B42:E42"/>
    <mergeCell ref="B44:F44"/>
    <mergeCell ref="B46:G46"/>
    <mergeCell ref="B48:H48"/>
    <mergeCell ref="A43:H43"/>
    <mergeCell ref="E41:H41"/>
    <mergeCell ref="B36:E36"/>
    <mergeCell ref="B39:G39"/>
    <mergeCell ref="B40:D40"/>
    <mergeCell ref="B41:D41"/>
    <mergeCell ref="A66:H66"/>
    <mergeCell ref="E40:H40"/>
    <mergeCell ref="A61:H61"/>
    <mergeCell ref="A64:H64"/>
    <mergeCell ref="E37:H37"/>
    <mergeCell ref="A45:H45"/>
    <mergeCell ref="A57:H57"/>
    <mergeCell ref="A59:H59"/>
    <mergeCell ref="B37:D37"/>
    <mergeCell ref="B38:D38"/>
    <mergeCell ref="E38:H38"/>
    <mergeCell ref="A63:H63"/>
    <mergeCell ref="A55:H55"/>
    <mergeCell ref="A62:H62"/>
    <mergeCell ref="A49:H49"/>
    <mergeCell ref="A51:H51"/>
    <mergeCell ref="A65:H65"/>
    <mergeCell ref="A2:C2"/>
    <mergeCell ref="F2:H2"/>
    <mergeCell ref="A3:H3"/>
    <mergeCell ref="A5:H5"/>
    <mergeCell ref="B12:H12"/>
    <mergeCell ref="B8:H8"/>
    <mergeCell ref="B9:H9"/>
    <mergeCell ref="B10:H10"/>
    <mergeCell ref="B7:H7"/>
    <mergeCell ref="B11:H11"/>
    <mergeCell ref="B6:H6"/>
    <mergeCell ref="A4:H4"/>
    <mergeCell ref="B34:C34"/>
    <mergeCell ref="B35:H35"/>
    <mergeCell ref="B13:H13"/>
  </mergeCells>
  <phoneticPr fontId="25" type="noConversion"/>
  <printOptions horizontalCentered="1" verticalCentered="1"/>
  <pageMargins left="0.35433070866141736" right="0.23622047244094491" top="0.19685039370078741" bottom="0" header="0.19685039370078741" footer="0.19685039370078741"/>
  <pageSetup paperSize="9" scale="71" fitToHeight="2" orientation="portrait" r:id="rId2"/>
  <headerFooter alignWithMargins="0"/>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pageSetUpPr fitToPage="1"/>
  </sheetPr>
  <dimension ref="A1:I65"/>
  <sheetViews>
    <sheetView showGridLines="0" topLeftCell="A32" zoomScale="70" zoomScaleNormal="70" zoomScaleSheetLayoutView="100" workbookViewId="0">
      <selection activeCell="C33" sqref="C33:F33"/>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4.42578125" style="2" customWidth="1"/>
    <col min="7" max="7" width="18.7109375" style="10" customWidth="1"/>
    <col min="8" max="8" width="32.7109375" style="2" customWidth="1"/>
    <col min="9" max="9" width="23.42578125" style="2" customWidth="1"/>
    <col min="10" max="10" width="5.7109375" style="2" customWidth="1"/>
    <col min="11" max="16384" width="10.85546875" style="2"/>
  </cols>
  <sheetData>
    <row r="1" spans="1:9" ht="52.5" customHeight="1" thickBot="1" x14ac:dyDescent="0.25">
      <c r="A1" s="298" t="s">
        <v>151</v>
      </c>
      <c r="B1" s="299"/>
      <c r="C1" s="299"/>
      <c r="D1" s="299"/>
      <c r="E1" s="299"/>
      <c r="F1" s="299"/>
      <c r="G1" s="300"/>
    </row>
    <row r="2" spans="1:9" ht="20.100000000000001" customHeight="1" x14ac:dyDescent="0.2">
      <c r="A2" s="45"/>
      <c r="B2" s="46"/>
      <c r="C2" s="46"/>
      <c r="D2" s="46"/>
      <c r="E2" s="46"/>
      <c r="F2" s="46"/>
      <c r="G2" s="47"/>
    </row>
    <row r="3" spans="1:9" ht="20.100000000000001" customHeight="1" thickBot="1" x14ac:dyDescent="0.25">
      <c r="A3" s="75" t="s">
        <v>37</v>
      </c>
      <c r="C3" s="295"/>
      <c r="D3" s="296"/>
      <c r="E3" s="296"/>
      <c r="F3" s="46"/>
      <c r="G3" s="47"/>
    </row>
    <row r="4" spans="1:9" ht="18" customHeight="1" thickBot="1" x14ac:dyDescent="0.25">
      <c r="A4" s="75" t="s">
        <v>223</v>
      </c>
      <c r="C4" s="340"/>
      <c r="D4" s="343"/>
      <c r="E4" s="344"/>
      <c r="G4" s="9"/>
    </row>
    <row r="5" spans="1:9" ht="18" customHeight="1" thickBot="1" x14ac:dyDescent="0.25">
      <c r="A5" s="75" t="s">
        <v>29</v>
      </c>
      <c r="C5" s="340"/>
      <c r="D5" s="343"/>
      <c r="E5" s="344"/>
    </row>
    <row r="6" spans="1:9" ht="18" customHeight="1" thickBot="1" x14ac:dyDescent="0.25">
      <c r="A6" s="75" t="s">
        <v>38</v>
      </c>
      <c r="C6" s="340"/>
      <c r="D6" s="341"/>
      <c r="E6" s="342"/>
    </row>
    <row r="7" spans="1:9" ht="18" customHeight="1" thickBot="1" x14ac:dyDescent="0.25">
      <c r="A7" s="75" t="s">
        <v>18</v>
      </c>
      <c r="C7" s="340"/>
      <c r="D7" s="341"/>
      <c r="E7" s="342"/>
    </row>
    <row r="8" spans="1:9" ht="43.5" customHeight="1" thickBot="1" x14ac:dyDescent="0.25">
      <c r="B8" s="2"/>
      <c r="F8" s="291" t="s">
        <v>132</v>
      </c>
      <c r="G8" s="291"/>
      <c r="I8" s="215"/>
    </row>
    <row r="9" spans="1:9" s="8" customFormat="1" ht="30" customHeight="1" thickBot="1" x14ac:dyDescent="0.3">
      <c r="A9" s="11" t="s">
        <v>40</v>
      </c>
      <c r="B9" s="12"/>
      <c r="C9" s="13"/>
      <c r="D9" s="13"/>
      <c r="E9" s="13"/>
      <c r="F9" s="14" t="s">
        <v>224</v>
      </c>
      <c r="G9" s="15" t="s">
        <v>41</v>
      </c>
    </row>
    <row r="10" spans="1:9" s="8" customFormat="1" ht="44.25" customHeight="1" x14ac:dyDescent="0.25">
      <c r="A10" s="16" t="s">
        <v>42</v>
      </c>
      <c r="B10" s="85"/>
      <c r="C10" s="17" t="s">
        <v>106</v>
      </c>
      <c r="D10" s="17" t="s">
        <v>107</v>
      </c>
      <c r="E10" s="18" t="s">
        <v>109</v>
      </c>
      <c r="F10" s="182">
        <f>F21+F35</f>
        <v>0</v>
      </c>
      <c r="G10" s="183">
        <f>+G21+G35</f>
        <v>0</v>
      </c>
    </row>
    <row r="11" spans="1:9" ht="20.100000000000001" customHeight="1" x14ac:dyDescent="0.25">
      <c r="A11" s="323" t="s">
        <v>43</v>
      </c>
      <c r="B11" s="89" t="s">
        <v>59</v>
      </c>
      <c r="C11" s="314" t="s">
        <v>57</v>
      </c>
      <c r="D11" s="315"/>
      <c r="E11" s="316"/>
      <c r="F11" s="82"/>
      <c r="G11" s="220"/>
    </row>
    <row r="12" spans="1:9" ht="20.100000000000001" customHeight="1" x14ac:dyDescent="0.25">
      <c r="A12" s="324"/>
      <c r="B12" s="317" t="s">
        <v>111</v>
      </c>
      <c r="C12" s="154"/>
      <c r="D12" s="155"/>
      <c r="E12" s="156"/>
      <c r="F12" s="157">
        <f t="shared" ref="F12:F18" si="0">D12*E12</f>
        <v>0</v>
      </c>
      <c r="G12" s="221"/>
    </row>
    <row r="13" spans="1:9" ht="20.100000000000001" customHeight="1" x14ac:dyDescent="0.25">
      <c r="A13" s="324"/>
      <c r="B13" s="317"/>
      <c r="C13" s="154"/>
      <c r="D13" s="155"/>
      <c r="E13" s="156"/>
      <c r="F13" s="157">
        <f t="shared" si="0"/>
        <v>0</v>
      </c>
      <c r="G13" s="221"/>
    </row>
    <row r="14" spans="1:9" ht="20.100000000000001" customHeight="1" x14ac:dyDescent="0.25">
      <c r="A14" s="324"/>
      <c r="B14" s="318"/>
      <c r="C14" s="154"/>
      <c r="D14" s="155"/>
      <c r="E14" s="156"/>
      <c r="F14" s="157">
        <f t="shared" si="0"/>
        <v>0</v>
      </c>
      <c r="G14" s="221"/>
    </row>
    <row r="15" spans="1:9" ht="20.100000000000001" customHeight="1" x14ac:dyDescent="0.25">
      <c r="A15" s="325"/>
      <c r="B15" s="322" t="s">
        <v>112</v>
      </c>
      <c r="C15" s="158"/>
      <c r="D15" s="158"/>
      <c r="E15" s="159"/>
      <c r="F15" s="160">
        <f t="shared" si="0"/>
        <v>0</v>
      </c>
      <c r="G15" s="221"/>
    </row>
    <row r="16" spans="1:9"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113</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 t="shared" ref="H19:H20" si="1">IF($G19="","Attention la case G n'est pas remplie","ok")</f>
        <v>Attention la case G n'est pas remplie</v>
      </c>
    </row>
    <row r="20" spans="1:8" ht="20.100000000000001" customHeight="1" x14ac:dyDescent="0.25">
      <c r="A20" s="325"/>
      <c r="B20" s="317"/>
      <c r="C20" s="158"/>
      <c r="D20" s="158"/>
      <c r="E20" s="159"/>
      <c r="F20" s="160">
        <f>D20*E20</f>
        <v>0</v>
      </c>
      <c r="G20" s="212"/>
      <c r="H20" s="37" t="str">
        <f t="shared" si="1"/>
        <v>Attention la case G n'est pas remplie</v>
      </c>
    </row>
    <row r="21" spans="1:8" ht="20.100000000000001" customHeight="1" x14ac:dyDescent="0.2">
      <c r="A21" s="325"/>
      <c r="B21" s="91"/>
      <c r="C21" s="163" t="s">
        <v>44</v>
      </c>
      <c r="D21" s="164">
        <f>SUM(D11:D20)</f>
        <v>0</v>
      </c>
      <c r="E21" s="164">
        <f>SUM(E11:E20)</f>
        <v>0</v>
      </c>
      <c r="F21" s="165">
        <f>SUM(F11:F20)</f>
        <v>0</v>
      </c>
      <c r="G21" s="166">
        <f>SUM(G11:G20)</f>
        <v>0</v>
      </c>
      <c r="H21" s="208"/>
    </row>
    <row r="22" spans="1:8" ht="20.100000000000001" customHeight="1" x14ac:dyDescent="0.2">
      <c r="A22" s="325"/>
      <c r="B22" s="90"/>
      <c r="C22" s="314" t="s">
        <v>58</v>
      </c>
      <c r="D22" s="315"/>
      <c r="E22" s="316"/>
      <c r="F22" s="83"/>
      <c r="G22" s="86"/>
      <c r="H22" s="208"/>
    </row>
    <row r="23" spans="1:8" ht="20.100000000000001" customHeight="1" x14ac:dyDescent="0.2">
      <c r="A23" s="325"/>
      <c r="B23" s="319" t="s">
        <v>114</v>
      </c>
      <c r="C23" s="162"/>
      <c r="D23" s="162"/>
      <c r="E23" s="162"/>
      <c r="F23" s="167">
        <f t="shared" ref="F23:F34" si="2">D23*E23</f>
        <v>0</v>
      </c>
      <c r="G23" s="168"/>
      <c r="H23" s="208"/>
    </row>
    <row r="24" spans="1:8" ht="20.100000000000001" customHeight="1" x14ac:dyDescent="0.2">
      <c r="A24" s="325"/>
      <c r="B24" s="320"/>
      <c r="C24" s="162"/>
      <c r="D24" s="162"/>
      <c r="E24" s="162"/>
      <c r="F24" s="167">
        <f t="shared" si="2"/>
        <v>0</v>
      </c>
      <c r="G24" s="168"/>
      <c r="H24" s="208"/>
    </row>
    <row r="25" spans="1:8" ht="20.100000000000001" customHeight="1" x14ac:dyDescent="0.2">
      <c r="A25" s="325"/>
      <c r="B25" s="321"/>
      <c r="C25" s="162"/>
      <c r="D25" s="162"/>
      <c r="E25" s="162"/>
      <c r="F25" s="167">
        <f t="shared" si="2"/>
        <v>0</v>
      </c>
      <c r="G25" s="168"/>
      <c r="H25" s="208"/>
    </row>
    <row r="26" spans="1:8" ht="20.100000000000001" customHeight="1" x14ac:dyDescent="0.2">
      <c r="A26" s="325"/>
      <c r="B26" s="322" t="s">
        <v>116</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25"/>
      <c r="B27" s="317"/>
      <c r="C27" s="162"/>
      <c r="D27" s="162"/>
      <c r="E27" s="162"/>
      <c r="F27" s="160">
        <f t="shared" si="2"/>
        <v>0</v>
      </c>
      <c r="G27" s="212"/>
      <c r="H27" s="37" t="str">
        <f t="shared" si="3"/>
        <v>Attention la case G n'est pas remplie</v>
      </c>
    </row>
    <row r="28" spans="1:8" ht="20.100000000000001" customHeight="1" x14ac:dyDescent="0.2">
      <c r="A28" s="325"/>
      <c r="B28" s="317"/>
      <c r="C28" s="162"/>
      <c r="D28" s="162"/>
      <c r="E28" s="162"/>
      <c r="F28" s="160">
        <f t="shared" si="2"/>
        <v>0</v>
      </c>
      <c r="G28" s="212"/>
      <c r="H28" s="37" t="str">
        <f t="shared" si="3"/>
        <v>Attention la case G n'est pas remplie</v>
      </c>
    </row>
    <row r="29" spans="1:8" ht="20.100000000000001" customHeight="1" x14ac:dyDescent="0.2">
      <c r="A29" s="324"/>
      <c r="B29" s="319" t="s">
        <v>115</v>
      </c>
      <c r="C29" s="169"/>
      <c r="D29" s="162"/>
      <c r="E29" s="162"/>
      <c r="F29" s="170">
        <f t="shared" si="2"/>
        <v>0</v>
      </c>
      <c r="G29" s="168"/>
      <c r="H29" s="208"/>
    </row>
    <row r="30" spans="1:8" ht="20.100000000000001" customHeight="1" x14ac:dyDescent="0.2">
      <c r="A30" s="324"/>
      <c r="B30" s="320"/>
      <c r="C30" s="169"/>
      <c r="D30" s="162"/>
      <c r="E30" s="162"/>
      <c r="F30" s="170">
        <f t="shared" si="2"/>
        <v>0</v>
      </c>
      <c r="G30" s="168"/>
      <c r="H30" s="208"/>
    </row>
    <row r="31" spans="1:8" ht="20.100000000000001" customHeight="1" x14ac:dyDescent="0.2">
      <c r="A31" s="324"/>
      <c r="B31" s="321"/>
      <c r="C31" s="169"/>
      <c r="D31" s="162"/>
      <c r="E31" s="162"/>
      <c r="F31" s="170">
        <f t="shared" si="2"/>
        <v>0</v>
      </c>
      <c r="G31" s="168"/>
      <c r="H31" s="208"/>
    </row>
    <row r="32" spans="1:8" ht="20.100000000000001" customHeight="1" x14ac:dyDescent="0.2">
      <c r="A32" s="325"/>
      <c r="B32" s="322" t="s">
        <v>117</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25"/>
      <c r="B33" s="317"/>
      <c r="C33" s="171"/>
      <c r="D33" s="171"/>
      <c r="E33" s="171"/>
      <c r="F33" s="170">
        <f t="shared" si="2"/>
        <v>0</v>
      </c>
      <c r="G33" s="213"/>
      <c r="H33" s="37" t="str">
        <f t="shared" si="4"/>
        <v>Attention la case G n'est pas remplie</v>
      </c>
    </row>
    <row r="34" spans="1:8" ht="20.100000000000001" customHeight="1" x14ac:dyDescent="0.2">
      <c r="A34" s="325"/>
      <c r="B34" s="317"/>
      <c r="C34" s="171"/>
      <c r="D34" s="171"/>
      <c r="E34" s="171"/>
      <c r="F34" s="170">
        <f t="shared" si="2"/>
        <v>0</v>
      </c>
      <c r="G34" s="214"/>
      <c r="H34" s="37" t="str">
        <f t="shared" si="4"/>
        <v>Attention la case G n'est pas remplie</v>
      </c>
    </row>
    <row r="35" spans="1:8" ht="24.95" customHeight="1" thickBot="1" x14ac:dyDescent="0.25">
      <c r="A35" s="325"/>
      <c r="B35" s="92"/>
      <c r="C35" s="172" t="s">
        <v>44</v>
      </c>
      <c r="D35" s="172">
        <f>SUM(D22:D32)</f>
        <v>0</v>
      </c>
      <c r="E35" s="172">
        <f>SUM(E22:E32)</f>
        <v>0</v>
      </c>
      <c r="F35" s="173">
        <f>SUM(F22:F34)</f>
        <v>0</v>
      </c>
      <c r="G35" s="174">
        <f>SUM(G22:G34)</f>
        <v>0</v>
      </c>
      <c r="H35" s="208"/>
    </row>
    <row r="36" spans="1:8" ht="24.95" customHeight="1" x14ac:dyDescent="0.2">
      <c r="A36" s="93" t="s">
        <v>118</v>
      </c>
      <c r="B36" s="94"/>
      <c r="C36" s="94"/>
      <c r="D36" s="94"/>
      <c r="E36" s="95"/>
      <c r="F36" s="175"/>
      <c r="G36" s="212"/>
      <c r="H36" s="37" t="str">
        <f t="shared" ref="H36:H40" si="5">IF($G36="","Attention la case G n'est pas remplie","ok")</f>
        <v>Attention la case G n'est pas remplie</v>
      </c>
    </row>
    <row r="37" spans="1:8" ht="24.95" customHeight="1" x14ac:dyDescent="0.2">
      <c r="A37" s="19" t="s">
        <v>45</v>
      </c>
      <c r="B37" s="20"/>
      <c r="C37" s="20"/>
      <c r="D37" s="20"/>
      <c r="E37" s="96"/>
      <c r="F37" s="175"/>
      <c r="G37" s="212"/>
      <c r="H37" s="37" t="str">
        <f t="shared" si="5"/>
        <v>Attention la case G n'est pas remplie</v>
      </c>
    </row>
    <row r="38" spans="1:8" ht="24.95" customHeight="1" x14ac:dyDescent="0.2">
      <c r="A38" s="21" t="s">
        <v>119</v>
      </c>
      <c r="B38" s="22"/>
      <c r="C38" s="22"/>
      <c r="D38" s="22"/>
      <c r="E38" s="97"/>
      <c r="F38" s="175"/>
      <c r="G38" s="212"/>
      <c r="H38" s="37" t="str">
        <f t="shared" si="5"/>
        <v>Attention la case G n'est pas remplie</v>
      </c>
    </row>
    <row r="39" spans="1:8" ht="24.95" customHeight="1" x14ac:dyDescent="0.2">
      <c r="A39" s="21" t="s">
        <v>120</v>
      </c>
      <c r="B39" s="22"/>
      <c r="C39" s="22"/>
      <c r="D39" s="22"/>
      <c r="E39" s="97"/>
      <c r="F39" s="175"/>
      <c r="G39" s="212"/>
      <c r="H39" s="37" t="str">
        <f t="shared" si="5"/>
        <v>Attention la case G n'est pas remplie</v>
      </c>
    </row>
    <row r="40" spans="1:8" ht="24.95" customHeight="1" thickBot="1" x14ac:dyDescent="0.25">
      <c r="A40" s="23" t="s">
        <v>144</v>
      </c>
      <c r="B40" s="24"/>
      <c r="C40" s="24"/>
      <c r="D40" s="24"/>
      <c r="E40" s="98"/>
      <c r="F40" s="175"/>
      <c r="G40" s="212"/>
      <c r="H40" s="37" t="str">
        <f t="shared" si="5"/>
        <v>Attention la case G n'est pas remplie</v>
      </c>
    </row>
    <row r="41" spans="1:8" ht="24.95" customHeight="1" thickBot="1" x14ac:dyDescent="0.25">
      <c r="A41" s="25" t="s">
        <v>46</v>
      </c>
      <c r="B41" s="26"/>
      <c r="C41" s="26"/>
      <c r="D41" s="26"/>
      <c r="E41" s="99"/>
      <c r="F41" s="176">
        <f>SUM(F36:F40)+F10</f>
        <v>0</v>
      </c>
      <c r="G41" s="177">
        <f>SUM(G36:G40)+G10</f>
        <v>0</v>
      </c>
      <c r="H41" s="219" t="s">
        <v>135</v>
      </c>
    </row>
    <row r="42" spans="1:8" ht="24.95" customHeight="1" thickBot="1" x14ac:dyDescent="0.25">
      <c r="B42" s="27"/>
      <c r="C42" s="27"/>
      <c r="D42" s="27"/>
      <c r="E42" s="28" t="s">
        <v>47</v>
      </c>
      <c r="F42" s="216" t="e">
        <f>G41/F41</f>
        <v>#DIV/0!</v>
      </c>
      <c r="G42" s="29"/>
    </row>
    <row r="43" spans="1:8" ht="13.5" thickBot="1" x14ac:dyDescent="0.25"/>
    <row r="44" spans="1:8" ht="24.95" customHeight="1" thickBot="1" x14ac:dyDescent="0.25">
      <c r="A44" s="311" t="s">
        <v>128</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44</v>
      </c>
      <c r="B51" s="304"/>
      <c r="C51" s="43"/>
      <c r="D51" s="181">
        <f>SUM(D46:D50)</f>
        <v>0</v>
      </c>
      <c r="E51" s="44"/>
    </row>
    <row r="55" spans="1:7" ht="39" customHeight="1" thickBot="1" x14ac:dyDescent="0.25">
      <c r="A55" s="353" t="s">
        <v>121</v>
      </c>
      <c r="B55" s="354"/>
      <c r="C55" s="354"/>
      <c r="D55" s="354"/>
      <c r="E55" s="354"/>
      <c r="F55" s="354"/>
      <c r="G55" s="354"/>
    </row>
    <row r="56" spans="1:7" ht="39" customHeight="1" thickBot="1" x14ac:dyDescent="0.25">
      <c r="A56" s="328" t="s">
        <v>70</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71</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69</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72</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73</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C290sXxkb/psTKnn/gnR2GJBLP0SSyM9l+ZB8kL/tiLqEam4+ANCiUoS8q8Mg0QpLSzZxubSZQQP+EuTLUZLvA==" saltValue="upWu7qFh8GHXvH2UUsB7Cw==" spinCount="100000" sheet="1" objects="1" scenarios="1"/>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3"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800-000000000000}"/>
    <dataValidation allowBlank="1" showErrorMessage="1" prompt="Le financement de personnel permanent n'est pas autorisé." sqref="G11:G17" xr:uid="{00000000-0002-0000-0800-000001000000}"/>
    <dataValidation type="decimal" allowBlank="1" showInputMessage="1" showErrorMessage="1" error="L'aide demandée ne peut supérieure au coût complet du projet par ligne" sqref="G36:G40 G22:G34" xr:uid="{00000000-0002-0000-0800-000002000000}">
      <formula1>0</formula1>
      <formula2>F22</formula2>
    </dataValidation>
    <dataValidation allowBlank="1" showInputMessage="1" showErrorMessage="1" prompt="Merci d'indiquer le nom complet du financeur" sqref="A51:B51" xr:uid="{00000000-0002-0000-0800-000003000000}"/>
    <dataValidation allowBlank="1" showErrorMessage="1" prompt="Merci de contacter le(s) service(s) des ressouces humaines concerné(s) pour obtenir les grilles salariales nécessaire à la réalisation de cette estimation" sqref="B11 B21:B22" xr:uid="{00000000-0002-0000-0800-000004000000}"/>
    <dataValidation type="decimal" allowBlank="1" showErrorMessage="1" error="L'aide demandée ne peut supérieure au coût complet du projet par ligne" prompt="Le financement de personnel permanent n'est pas autorisé." sqref="G18:G20" xr:uid="{00000000-0002-0000-0800-000005000000}">
      <formula1>0</formula1>
      <formula2>F18</formula2>
    </dataValidation>
    <dataValidation type="list" allowBlank="1" showInputMessage="1" showErrorMessage="1" sqref="C46:C50" xr:uid="{00000000-0002-0000-0800-000006000000}">
      <formula1>financeurs</formula1>
    </dataValidation>
    <dataValidation type="list" allowBlank="1" showInputMessage="1" showErrorMessage="1" sqref="E46:E50" xr:uid="{00000000-0002-0000-08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800-000008000000}"/>
    <dataValidation type="decimal" allowBlank="1" showInputMessage="1" showErrorMessage="1" sqref="D12:E20 D23:E34 F36:F40 D46:D50" xr:uid="{00000000-0002-0000-08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A000000}">
          <x14:formula1>
            <xm:f>'NE PAS SUPPRIMER Gestion liste'!$A$2:$A$6</xm:f>
          </x14:formula1>
          <xm:sqref>C3:E3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pageSetUpPr fitToPage="1"/>
  </sheetPr>
  <dimension ref="A1:H65"/>
  <sheetViews>
    <sheetView showGridLines="0" topLeftCell="A54" zoomScale="70" zoomScaleNormal="70" zoomScaleSheetLayoutView="100" workbookViewId="0">
      <selection activeCell="C33" sqref="C33:F33"/>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5703125" style="2" customWidth="1"/>
    <col min="7" max="7" width="18.7109375" style="10" customWidth="1"/>
    <col min="8" max="8" width="32" style="2" customWidth="1"/>
    <col min="9" max="9" width="22.5703125" style="2" customWidth="1"/>
    <col min="10" max="10" width="7.5703125" style="2" customWidth="1"/>
    <col min="11" max="16384" width="10.85546875" style="2"/>
  </cols>
  <sheetData>
    <row r="1" spans="1:7" ht="52.5" customHeight="1" thickBot="1" x14ac:dyDescent="0.25">
      <c r="A1" s="298" t="s">
        <v>152</v>
      </c>
      <c r="B1" s="299"/>
      <c r="C1" s="299"/>
      <c r="D1" s="299"/>
      <c r="E1" s="299"/>
      <c r="F1" s="299"/>
      <c r="G1" s="300"/>
    </row>
    <row r="2" spans="1:7" ht="20.100000000000001" customHeight="1" x14ac:dyDescent="0.2">
      <c r="A2" s="45"/>
      <c r="B2" s="46"/>
      <c r="C2" s="46"/>
      <c r="D2" s="46"/>
      <c r="E2" s="46"/>
      <c r="F2" s="46"/>
      <c r="G2" s="47"/>
    </row>
    <row r="3" spans="1:7" ht="20.100000000000001" customHeight="1" thickBot="1" x14ac:dyDescent="0.25">
      <c r="A3" s="75" t="s">
        <v>37</v>
      </c>
      <c r="C3" s="295"/>
      <c r="D3" s="296"/>
      <c r="E3" s="296"/>
      <c r="F3" s="46"/>
      <c r="G3" s="47"/>
    </row>
    <row r="4" spans="1:7" ht="18" customHeight="1" thickBot="1" x14ac:dyDescent="0.25">
      <c r="A4" s="75" t="s">
        <v>223</v>
      </c>
      <c r="C4" s="340"/>
      <c r="D4" s="343"/>
      <c r="E4" s="344"/>
      <c r="G4" s="9"/>
    </row>
    <row r="5" spans="1:7" ht="18" customHeight="1" thickBot="1" x14ac:dyDescent="0.25">
      <c r="A5" s="75" t="s">
        <v>29</v>
      </c>
      <c r="C5" s="340"/>
      <c r="D5" s="343"/>
      <c r="E5" s="344"/>
    </row>
    <row r="6" spans="1:7" ht="18" customHeight="1" thickBot="1" x14ac:dyDescent="0.25">
      <c r="A6" s="75" t="s">
        <v>38</v>
      </c>
      <c r="C6" s="340"/>
      <c r="D6" s="341"/>
      <c r="E6" s="342"/>
    </row>
    <row r="7" spans="1:7" ht="18" customHeight="1" thickBot="1" x14ac:dyDescent="0.25">
      <c r="A7" s="75" t="s">
        <v>18</v>
      </c>
      <c r="C7" s="340"/>
      <c r="D7" s="341"/>
      <c r="E7" s="342"/>
    </row>
    <row r="8" spans="1:7" ht="50.1" customHeight="1" thickBot="1" x14ac:dyDescent="0.25">
      <c r="B8" s="2"/>
      <c r="F8" s="291" t="s">
        <v>132</v>
      </c>
      <c r="G8" s="291"/>
    </row>
    <row r="9" spans="1:7" s="8" customFormat="1" ht="30" customHeight="1" thickBot="1" x14ac:dyDescent="0.3">
      <c r="A9" s="11" t="s">
        <v>40</v>
      </c>
      <c r="B9" s="12"/>
      <c r="C9" s="13"/>
      <c r="D9" s="13"/>
      <c r="E9" s="13"/>
      <c r="F9" s="14" t="s">
        <v>224</v>
      </c>
      <c r="G9" s="15" t="s">
        <v>41</v>
      </c>
    </row>
    <row r="10" spans="1:7" s="8" customFormat="1" ht="44.25" customHeight="1" x14ac:dyDescent="0.25">
      <c r="A10" s="16" t="s">
        <v>42</v>
      </c>
      <c r="B10" s="85"/>
      <c r="C10" s="17" t="s">
        <v>106</v>
      </c>
      <c r="D10" s="17" t="s">
        <v>107</v>
      </c>
      <c r="E10" s="18" t="s">
        <v>109</v>
      </c>
      <c r="F10" s="182">
        <f>+F21+F35</f>
        <v>0</v>
      </c>
      <c r="G10" s="183">
        <f>+G21+G35</f>
        <v>0</v>
      </c>
    </row>
    <row r="11" spans="1:7" ht="20.100000000000001" customHeight="1" x14ac:dyDescent="0.25">
      <c r="A11" s="323" t="s">
        <v>43</v>
      </c>
      <c r="B11" s="89" t="s">
        <v>59</v>
      </c>
      <c r="C11" s="314" t="s">
        <v>57</v>
      </c>
      <c r="D11" s="315"/>
      <c r="E11" s="316"/>
      <c r="F11" s="82"/>
      <c r="G11" s="220"/>
    </row>
    <row r="12" spans="1:7" ht="20.100000000000001" customHeight="1" x14ac:dyDescent="0.25">
      <c r="A12" s="324"/>
      <c r="B12" s="317" t="s">
        <v>111</v>
      </c>
      <c r="C12" s="154"/>
      <c r="D12" s="155"/>
      <c r="E12" s="156"/>
      <c r="F12" s="157">
        <f t="shared" ref="F12:F18"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112</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113</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44</v>
      </c>
      <c r="D21" s="164">
        <f>SUM(D11:D20)</f>
        <v>0</v>
      </c>
      <c r="E21" s="164">
        <f>SUM(E11:E20)</f>
        <v>0</v>
      </c>
      <c r="F21" s="165">
        <f>SUM(F11:F20)</f>
        <v>0</v>
      </c>
      <c r="G21" s="166">
        <f>SUM(G11:G20)</f>
        <v>0</v>
      </c>
      <c r="H21" s="208"/>
    </row>
    <row r="22" spans="1:8" ht="20.100000000000001" customHeight="1" x14ac:dyDescent="0.2">
      <c r="A22" s="325"/>
      <c r="B22" s="90"/>
      <c r="C22" s="314" t="s">
        <v>58</v>
      </c>
      <c r="D22" s="315"/>
      <c r="E22" s="316"/>
      <c r="F22" s="83"/>
      <c r="G22" s="86"/>
      <c r="H22" s="208"/>
    </row>
    <row r="23" spans="1:8" ht="20.100000000000001" customHeight="1" x14ac:dyDescent="0.2">
      <c r="A23" s="325"/>
      <c r="B23" s="319" t="s">
        <v>114</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116</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115</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117</v>
      </c>
      <c r="C32" s="162"/>
      <c r="D32" s="162"/>
      <c r="E32" s="162"/>
      <c r="F32" s="170">
        <f t="shared" si="1"/>
        <v>0</v>
      </c>
      <c r="G32" s="212"/>
      <c r="H32" s="37" t="str">
        <f>IF($G32="","Attention la case G n'est pas remplie","ok")</f>
        <v>Attention la case G n'est pas remplie</v>
      </c>
    </row>
    <row r="33" spans="1:8" ht="20.100000000000001" customHeight="1" x14ac:dyDescent="0.2">
      <c r="A33" s="325"/>
      <c r="B33" s="317"/>
      <c r="C33" s="171"/>
      <c r="D33" s="171"/>
      <c r="E33" s="171"/>
      <c r="F33" s="170">
        <f t="shared" si="1"/>
        <v>0</v>
      </c>
      <c r="G33" s="213"/>
      <c r="H33" s="37" t="str">
        <f>IF($G33="","Attention la case G n'est pas remplie","ok")</f>
        <v>Attention la case G n'est pas remplie</v>
      </c>
    </row>
    <row r="34" spans="1:8" ht="20.100000000000001" customHeight="1" x14ac:dyDescent="0.2">
      <c r="A34" s="325"/>
      <c r="B34" s="317"/>
      <c r="C34" s="171"/>
      <c r="D34" s="171"/>
      <c r="E34" s="171"/>
      <c r="F34" s="170">
        <f t="shared" si="1"/>
        <v>0</v>
      </c>
      <c r="G34" s="214"/>
      <c r="H34" s="37" t="str">
        <f>IF($G34="","Attention la case G n'est pas remplie","ok")</f>
        <v>Attention la case G n'est pas remplie</v>
      </c>
    </row>
    <row r="35" spans="1:8" ht="24.95" customHeight="1" thickBot="1" x14ac:dyDescent="0.25">
      <c r="A35" s="325"/>
      <c r="B35" s="92"/>
      <c r="C35" s="172" t="s">
        <v>44</v>
      </c>
      <c r="D35" s="172">
        <f>SUM(D22:D32)</f>
        <v>0</v>
      </c>
      <c r="E35" s="172">
        <f>SUM(E22:E32)</f>
        <v>0</v>
      </c>
      <c r="F35" s="173">
        <f>SUM(F22:F34)</f>
        <v>0</v>
      </c>
      <c r="G35" s="174">
        <f>SUM(G22:G34)</f>
        <v>0</v>
      </c>
      <c r="H35" s="208"/>
    </row>
    <row r="36" spans="1:8" ht="24.95" customHeight="1" x14ac:dyDescent="0.2">
      <c r="A36" s="93" t="s">
        <v>118</v>
      </c>
      <c r="B36" s="94"/>
      <c r="C36" s="94"/>
      <c r="D36" s="94"/>
      <c r="E36" s="95"/>
      <c r="F36" s="175"/>
      <c r="G36" s="212"/>
      <c r="H36" s="37" t="str">
        <f>IF($G36="","Attention la case G n'est pas remplie","ok")</f>
        <v>Attention la case G n'est pas remplie</v>
      </c>
    </row>
    <row r="37" spans="1:8" ht="24.95" customHeight="1" x14ac:dyDescent="0.2">
      <c r="A37" s="19" t="s">
        <v>45</v>
      </c>
      <c r="B37" s="20"/>
      <c r="C37" s="20"/>
      <c r="D37" s="20"/>
      <c r="E37" s="96"/>
      <c r="F37" s="175"/>
      <c r="G37" s="212"/>
      <c r="H37" s="37" t="str">
        <f>IF($G37="","Attention la case G n'est pas remplie","ok")</f>
        <v>Attention la case G n'est pas remplie</v>
      </c>
    </row>
    <row r="38" spans="1:8" ht="24.95" customHeight="1" x14ac:dyDescent="0.2">
      <c r="A38" s="21" t="s">
        <v>119</v>
      </c>
      <c r="B38" s="22"/>
      <c r="C38" s="22"/>
      <c r="D38" s="22"/>
      <c r="E38" s="97"/>
      <c r="F38" s="175"/>
      <c r="G38" s="212"/>
      <c r="H38" s="37" t="str">
        <f>IF($G38="","Attention la case G n'est pas remplie","ok")</f>
        <v>Attention la case G n'est pas remplie</v>
      </c>
    </row>
    <row r="39" spans="1:8" ht="24.95" customHeight="1" x14ac:dyDescent="0.2">
      <c r="A39" s="21" t="s">
        <v>120</v>
      </c>
      <c r="B39" s="22"/>
      <c r="C39" s="22"/>
      <c r="D39" s="22"/>
      <c r="E39" s="97"/>
      <c r="F39" s="175"/>
      <c r="G39" s="212"/>
      <c r="H39" s="37" t="str">
        <f>IF($G39="","Attention la case G n'est pas remplie","ok")</f>
        <v>Attention la case G n'est pas remplie</v>
      </c>
    </row>
    <row r="40" spans="1:8" ht="24.95" customHeight="1" thickBot="1" x14ac:dyDescent="0.25">
      <c r="A40" s="23" t="s">
        <v>144</v>
      </c>
      <c r="B40" s="24"/>
      <c r="C40" s="24"/>
      <c r="D40" s="24"/>
      <c r="E40" s="98"/>
      <c r="F40" s="175"/>
      <c r="G40" s="212"/>
      <c r="H40" s="37" t="str">
        <f>IF($G40="","Attention la case G n'est pas remplie","ok")</f>
        <v>Attention la case G n'est pas remplie</v>
      </c>
    </row>
    <row r="41" spans="1:8" ht="24.95" customHeight="1" thickBot="1" x14ac:dyDescent="0.25">
      <c r="A41" s="25" t="s">
        <v>46</v>
      </c>
      <c r="B41" s="26"/>
      <c r="C41" s="26"/>
      <c r="D41" s="26"/>
      <c r="E41" s="99"/>
      <c r="F41" s="176">
        <f>SUM(F36:F40)+F10</f>
        <v>0</v>
      </c>
      <c r="G41" s="177">
        <f>SUM(G36:G40)+G10</f>
        <v>0</v>
      </c>
      <c r="H41" s="219" t="s">
        <v>135</v>
      </c>
    </row>
    <row r="42" spans="1:8" ht="24.95" customHeight="1" thickBot="1" x14ac:dyDescent="0.25">
      <c r="B42" s="27"/>
      <c r="C42" s="27"/>
      <c r="D42" s="27"/>
      <c r="E42" s="28" t="s">
        <v>47</v>
      </c>
      <c r="F42" s="216" t="e">
        <f>G41/F41</f>
        <v>#DIV/0!</v>
      </c>
      <c r="G42" s="29"/>
    </row>
    <row r="43" spans="1:8" ht="13.5" thickBot="1" x14ac:dyDescent="0.25"/>
    <row r="44" spans="1:8" ht="24.95" customHeight="1" thickBot="1" x14ac:dyDescent="0.25">
      <c r="A44" s="311" t="s">
        <v>129</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44</v>
      </c>
      <c r="B51" s="304"/>
      <c r="C51" s="43"/>
      <c r="D51" s="181">
        <f>SUM(D46:D50)</f>
        <v>0</v>
      </c>
      <c r="E51" s="44"/>
    </row>
    <row r="55" spans="1:7" ht="39" customHeight="1" thickBot="1" x14ac:dyDescent="0.25">
      <c r="A55" s="353" t="s">
        <v>121</v>
      </c>
      <c r="B55" s="354"/>
      <c r="C55" s="354"/>
      <c r="D55" s="354"/>
      <c r="E55" s="354"/>
      <c r="F55" s="354"/>
      <c r="G55" s="354"/>
    </row>
    <row r="56" spans="1:7" ht="39" customHeight="1" thickBot="1" x14ac:dyDescent="0.25">
      <c r="A56" s="328" t="s">
        <v>70</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71</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69</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72</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73</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iPzQPgtcHhgzxbYneU8I3qOfI/UNP9XPIpEvxuqBpaDdMGwG6E2oxHw+aME+2NtbHlduHJxa3emftfzY0F8fYg==" saltValue="SXSTZCtluUKrVtb3w4iLog==" spinCount="100000" sheet="1" objects="1" scenarios="1"/>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2"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900-000000000000}"/>
    <dataValidation type="list" allowBlank="1" showInputMessage="1" showErrorMessage="1" sqref="E46:E50" xr:uid="{00000000-0002-0000-0900-000001000000}">
      <formula1>etats</formula1>
    </dataValidation>
    <dataValidation type="list" allowBlank="1" showInputMessage="1" showErrorMessage="1" sqref="C46:C50" xr:uid="{00000000-0002-0000-09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9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900-000004000000}"/>
    <dataValidation allowBlank="1" showInputMessage="1" showErrorMessage="1" prompt="Merci d'indiquer le nom complet du financeur" sqref="A51:B51" xr:uid="{00000000-0002-0000-0900-000005000000}"/>
    <dataValidation type="decimal" allowBlank="1" showInputMessage="1" showErrorMessage="1" error="L'aide demandée ne peut supérieure au coût complet du projet par ligne" sqref="G36:G40 G22:G34" xr:uid="{00000000-0002-0000-0900-000006000000}">
      <formula1>0</formula1>
      <formula2>F22</formula2>
    </dataValidation>
    <dataValidation allowBlank="1" showErrorMessage="1" prompt="Le financement de personnel permanent n'est pas autorisé." sqref="G11:G17" xr:uid="{00000000-0002-0000-09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900-000008000000}"/>
    <dataValidation type="decimal" allowBlank="1" showInputMessage="1" showErrorMessage="1" sqref="D12:E20 D23:E34 F36:F40 D46:D50" xr:uid="{00000000-0002-0000-09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A000000}">
          <x14:formula1>
            <xm:f>'NE PAS SUPPRIMER Gestion liste'!$A$2:$A$6</xm:f>
          </x14:formula1>
          <xm:sqref>C3:E3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1"/>
    <pageSetUpPr fitToPage="1"/>
  </sheetPr>
  <dimension ref="A1:H65"/>
  <sheetViews>
    <sheetView showGridLines="0" topLeftCell="A56" zoomScale="70" zoomScaleNormal="70" zoomScaleSheetLayoutView="100" workbookViewId="0">
      <selection activeCell="C33" sqref="C33:F33"/>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1.5703125" style="2" customWidth="1"/>
    <col min="7" max="7" width="18.7109375" style="10" customWidth="1"/>
    <col min="8" max="8" width="32.85546875" style="2" customWidth="1"/>
    <col min="9" max="9" width="23.28515625" style="2" customWidth="1"/>
    <col min="10" max="10" width="6.85546875" style="2" customWidth="1"/>
    <col min="11" max="16384" width="10.85546875" style="2"/>
  </cols>
  <sheetData>
    <row r="1" spans="1:7" ht="52.5" customHeight="1" thickBot="1" x14ac:dyDescent="0.25">
      <c r="A1" s="298" t="s">
        <v>153</v>
      </c>
      <c r="B1" s="299"/>
      <c r="C1" s="299"/>
      <c r="D1" s="299"/>
      <c r="E1" s="299"/>
      <c r="F1" s="299"/>
      <c r="G1" s="300"/>
    </row>
    <row r="2" spans="1:7" ht="20.100000000000001" customHeight="1" x14ac:dyDescent="0.2">
      <c r="A2" s="45"/>
      <c r="B2" s="46"/>
      <c r="C2" s="46"/>
      <c r="D2" s="46"/>
      <c r="E2" s="46"/>
      <c r="F2" s="46"/>
      <c r="G2" s="47"/>
    </row>
    <row r="3" spans="1:7" ht="20.100000000000001" customHeight="1" thickBot="1" x14ac:dyDescent="0.25">
      <c r="A3" s="75" t="s">
        <v>37</v>
      </c>
      <c r="C3" s="295"/>
      <c r="D3" s="296"/>
      <c r="E3" s="296"/>
      <c r="F3" s="46"/>
      <c r="G3" s="47"/>
    </row>
    <row r="4" spans="1:7" ht="18" customHeight="1" thickBot="1" x14ac:dyDescent="0.25">
      <c r="A4" s="75" t="s">
        <v>223</v>
      </c>
      <c r="C4" s="340"/>
      <c r="D4" s="343"/>
      <c r="E4" s="344"/>
      <c r="G4" s="9"/>
    </row>
    <row r="5" spans="1:7" ht="18" customHeight="1" thickBot="1" x14ac:dyDescent="0.25">
      <c r="A5" s="75" t="s">
        <v>29</v>
      </c>
      <c r="C5" s="340"/>
      <c r="D5" s="343"/>
      <c r="E5" s="344"/>
    </row>
    <row r="6" spans="1:7" ht="18" customHeight="1" thickBot="1" x14ac:dyDescent="0.25">
      <c r="A6" s="75" t="s">
        <v>38</v>
      </c>
      <c r="C6" s="340"/>
      <c r="D6" s="341"/>
      <c r="E6" s="342"/>
    </row>
    <row r="7" spans="1:7" ht="18" customHeight="1" thickBot="1" x14ac:dyDescent="0.25">
      <c r="A7" s="75" t="s">
        <v>18</v>
      </c>
      <c r="C7" s="340"/>
      <c r="D7" s="341"/>
      <c r="E7" s="342"/>
    </row>
    <row r="8" spans="1:7" ht="38.1" customHeight="1" thickBot="1" x14ac:dyDescent="0.25">
      <c r="B8" s="2"/>
      <c r="F8" s="291" t="s">
        <v>132</v>
      </c>
      <c r="G8" s="291"/>
    </row>
    <row r="9" spans="1:7" s="8" customFormat="1" ht="30" customHeight="1" thickBot="1" x14ac:dyDescent="0.3">
      <c r="A9" s="11" t="s">
        <v>40</v>
      </c>
      <c r="B9" s="12"/>
      <c r="C9" s="13"/>
      <c r="D9" s="13"/>
      <c r="E9" s="13"/>
      <c r="F9" s="14" t="s">
        <v>224</v>
      </c>
      <c r="G9" s="15" t="s">
        <v>41</v>
      </c>
    </row>
    <row r="10" spans="1:7" s="8" customFormat="1" ht="44.25" customHeight="1" x14ac:dyDescent="0.25">
      <c r="A10" s="16" t="s">
        <v>42</v>
      </c>
      <c r="B10" s="85"/>
      <c r="C10" s="17" t="s">
        <v>106</v>
      </c>
      <c r="D10" s="17" t="s">
        <v>107</v>
      </c>
      <c r="E10" s="18" t="s">
        <v>109</v>
      </c>
      <c r="F10" s="182">
        <f>+F21+F35</f>
        <v>0</v>
      </c>
      <c r="G10" s="183">
        <f>+G21+G35</f>
        <v>0</v>
      </c>
    </row>
    <row r="11" spans="1:7" ht="20.100000000000001" customHeight="1" x14ac:dyDescent="0.25">
      <c r="A11" s="323" t="s">
        <v>43</v>
      </c>
      <c r="B11" s="89" t="s">
        <v>59</v>
      </c>
      <c r="C11" s="314" t="s">
        <v>57</v>
      </c>
      <c r="D11" s="315"/>
      <c r="E11" s="316"/>
      <c r="F11" s="82"/>
      <c r="G11" s="220"/>
    </row>
    <row r="12" spans="1:7" ht="20.100000000000001" customHeight="1" x14ac:dyDescent="0.25">
      <c r="A12" s="324"/>
      <c r="B12" s="317" t="s">
        <v>111</v>
      </c>
      <c r="C12" s="154"/>
      <c r="D12" s="155"/>
      <c r="E12" s="156"/>
      <c r="F12" s="157">
        <f t="shared" ref="F12:F17"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112</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113</v>
      </c>
      <c r="C18" s="161"/>
      <c r="D18" s="162"/>
      <c r="E18" s="162"/>
      <c r="F18" s="160">
        <f>D18*E18</f>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44</v>
      </c>
      <c r="D21" s="164">
        <f>SUM(D11:D20)</f>
        <v>0</v>
      </c>
      <c r="E21" s="164">
        <f>SUM(E11:E20)</f>
        <v>0</v>
      </c>
      <c r="F21" s="165">
        <f>SUM(F11:F20)</f>
        <v>0</v>
      </c>
      <c r="G21" s="166">
        <f>SUM(G11:G20)</f>
        <v>0</v>
      </c>
      <c r="H21" s="208"/>
    </row>
    <row r="22" spans="1:8" ht="20.100000000000001" customHeight="1" x14ac:dyDescent="0.2">
      <c r="A22" s="325"/>
      <c r="B22" s="90"/>
      <c r="C22" s="314" t="s">
        <v>58</v>
      </c>
      <c r="D22" s="315"/>
      <c r="E22" s="316"/>
      <c r="F22" s="83"/>
      <c r="G22" s="86"/>
      <c r="H22" s="208"/>
    </row>
    <row r="23" spans="1:8" ht="20.100000000000001" customHeight="1" x14ac:dyDescent="0.2">
      <c r="A23" s="325"/>
      <c r="B23" s="319" t="s">
        <v>114</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116</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115</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117</v>
      </c>
      <c r="C32" s="162"/>
      <c r="D32" s="162"/>
      <c r="E32" s="162"/>
      <c r="F32" s="170">
        <f t="shared" si="1"/>
        <v>0</v>
      </c>
      <c r="G32" s="212"/>
      <c r="H32" s="37" t="str">
        <f>IF($G32="","Attention la case G n'est pas remplie","ok")</f>
        <v>Attention la case G n'est pas remplie</v>
      </c>
    </row>
    <row r="33" spans="1:8" ht="20.100000000000001" customHeight="1" x14ac:dyDescent="0.2">
      <c r="A33" s="325"/>
      <c r="B33" s="317"/>
      <c r="C33" s="171"/>
      <c r="D33" s="171"/>
      <c r="E33" s="171"/>
      <c r="F33" s="170">
        <f t="shared" si="1"/>
        <v>0</v>
      </c>
      <c r="G33" s="213"/>
      <c r="H33" s="37" t="str">
        <f>IF($G33="","Attention la case G n'est pas remplie","ok")</f>
        <v>Attention la case G n'est pas remplie</v>
      </c>
    </row>
    <row r="34" spans="1:8" ht="20.100000000000001" customHeight="1" x14ac:dyDescent="0.2">
      <c r="A34" s="325"/>
      <c r="B34" s="317"/>
      <c r="C34" s="171"/>
      <c r="D34" s="171"/>
      <c r="E34" s="171"/>
      <c r="F34" s="170">
        <f t="shared" si="1"/>
        <v>0</v>
      </c>
      <c r="G34" s="214"/>
      <c r="H34" s="37" t="str">
        <f>IF($G34="","Attention la case G n'est pas remplie","ok")</f>
        <v>Attention la case G n'est pas remplie</v>
      </c>
    </row>
    <row r="35" spans="1:8" ht="24.95" customHeight="1" thickBot="1" x14ac:dyDescent="0.25">
      <c r="A35" s="325"/>
      <c r="B35" s="92"/>
      <c r="C35" s="172" t="s">
        <v>44</v>
      </c>
      <c r="D35" s="172">
        <f>SUM(D22:D32)</f>
        <v>0</v>
      </c>
      <c r="E35" s="172">
        <f>SUM(E22:E32)</f>
        <v>0</v>
      </c>
      <c r="F35" s="173">
        <f>SUM(F22:F34)</f>
        <v>0</v>
      </c>
      <c r="G35" s="174">
        <f>SUM(G22:G34)</f>
        <v>0</v>
      </c>
      <c r="H35" s="208"/>
    </row>
    <row r="36" spans="1:8" ht="24.95" customHeight="1" x14ac:dyDescent="0.2">
      <c r="A36" s="93" t="s">
        <v>118</v>
      </c>
      <c r="B36" s="94"/>
      <c r="C36" s="94"/>
      <c r="D36" s="94"/>
      <c r="E36" s="95"/>
      <c r="F36" s="175"/>
      <c r="G36" s="212"/>
      <c r="H36" s="37" t="str">
        <f>IF($G36="","Attention la case G n'est pas remplie","ok")</f>
        <v>Attention la case G n'est pas remplie</v>
      </c>
    </row>
    <row r="37" spans="1:8" ht="24.95" customHeight="1" x14ac:dyDescent="0.2">
      <c r="A37" s="19" t="s">
        <v>45</v>
      </c>
      <c r="B37" s="20"/>
      <c r="C37" s="20"/>
      <c r="D37" s="20"/>
      <c r="E37" s="96"/>
      <c r="F37" s="175"/>
      <c r="G37" s="212"/>
      <c r="H37" s="37" t="str">
        <f>IF($G37="","Attention la case G n'est pas remplie","ok")</f>
        <v>Attention la case G n'est pas remplie</v>
      </c>
    </row>
    <row r="38" spans="1:8" ht="24.95" customHeight="1" x14ac:dyDescent="0.2">
      <c r="A38" s="21" t="s">
        <v>119</v>
      </c>
      <c r="B38" s="22"/>
      <c r="C38" s="22"/>
      <c r="D38" s="22"/>
      <c r="E38" s="97"/>
      <c r="F38" s="175"/>
      <c r="G38" s="212"/>
      <c r="H38" s="37" t="str">
        <f>IF($G38="","Attention la case G n'est pas remplie","ok")</f>
        <v>Attention la case G n'est pas remplie</v>
      </c>
    </row>
    <row r="39" spans="1:8" ht="24.95" customHeight="1" x14ac:dyDescent="0.2">
      <c r="A39" s="21" t="s">
        <v>120</v>
      </c>
      <c r="B39" s="22"/>
      <c r="C39" s="22"/>
      <c r="D39" s="22"/>
      <c r="E39" s="97"/>
      <c r="F39" s="175"/>
      <c r="G39" s="212"/>
      <c r="H39" s="37" t="str">
        <f>IF($G39="","Attention la case G n'est pas remplie","ok")</f>
        <v>Attention la case G n'est pas remplie</v>
      </c>
    </row>
    <row r="40" spans="1:8" ht="24.95" customHeight="1" thickBot="1" x14ac:dyDescent="0.25">
      <c r="A40" s="23" t="s">
        <v>144</v>
      </c>
      <c r="B40" s="24"/>
      <c r="C40" s="24"/>
      <c r="D40" s="24"/>
      <c r="E40" s="98"/>
      <c r="F40" s="175"/>
      <c r="G40" s="212"/>
      <c r="H40" s="37" t="str">
        <f>IF($G40="","Attention la case G n'est pas remplie","ok")</f>
        <v>Attention la case G n'est pas remplie</v>
      </c>
    </row>
    <row r="41" spans="1:8" ht="24.95" customHeight="1" thickBot="1" x14ac:dyDescent="0.25">
      <c r="A41" s="25" t="s">
        <v>46</v>
      </c>
      <c r="B41" s="26"/>
      <c r="C41" s="26"/>
      <c r="D41" s="26"/>
      <c r="E41" s="99"/>
      <c r="F41" s="176">
        <f>SUM(F36:F40)+F10</f>
        <v>0</v>
      </c>
      <c r="G41" s="177">
        <f>SUM(G36:G40)+G10</f>
        <v>0</v>
      </c>
      <c r="H41" s="219" t="s">
        <v>135</v>
      </c>
    </row>
    <row r="42" spans="1:8" ht="24.95" customHeight="1" thickBot="1" x14ac:dyDescent="0.25">
      <c r="B42" s="27"/>
      <c r="C42" s="27"/>
      <c r="D42" s="27"/>
      <c r="E42" s="28" t="s">
        <v>47</v>
      </c>
      <c r="F42" s="216" t="e">
        <f>G41/F41</f>
        <v>#DIV/0!</v>
      </c>
      <c r="G42" s="29"/>
    </row>
    <row r="43" spans="1:8" ht="13.5" thickBot="1" x14ac:dyDescent="0.25"/>
    <row r="44" spans="1:8" ht="24.95" customHeight="1" thickBot="1" x14ac:dyDescent="0.25">
      <c r="A44" s="311" t="s">
        <v>130</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44</v>
      </c>
      <c r="B51" s="304"/>
      <c r="C51" s="43"/>
      <c r="D51" s="181">
        <f>SUM(D46:D50)</f>
        <v>0</v>
      </c>
      <c r="E51" s="44"/>
    </row>
    <row r="55" spans="1:7" ht="39" customHeight="1" thickBot="1" x14ac:dyDescent="0.25">
      <c r="A55" s="326" t="s">
        <v>121</v>
      </c>
      <c r="B55" s="327"/>
      <c r="C55" s="327"/>
      <c r="D55" s="327"/>
      <c r="E55" s="327"/>
      <c r="F55" s="327"/>
      <c r="G55" s="327"/>
    </row>
    <row r="56" spans="1:7" ht="39" customHeight="1" thickBot="1" x14ac:dyDescent="0.25">
      <c r="A56" s="328" t="s">
        <v>70</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71</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69</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72</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73</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mzqkBaUUTfe+yWauCePwtHrphFLafOmSqZVDZHN8+SXCUm2KgyC4/U68Z7/AS5gktiuEHNuWZPxHfUixFAcf4A==" saltValue="IF+OuwCyuRS6C4zvPwvjFw==" spinCount="100000" sheet="1" objects="1" scenarios="1"/>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1"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A00-000000000000}"/>
    <dataValidation allowBlank="1" showErrorMessage="1" prompt="Le financement de personnel permanent n'est pas autorisé." sqref="G11:G17" xr:uid="{00000000-0002-0000-0A00-000001000000}"/>
    <dataValidation type="decimal" allowBlank="1" showInputMessage="1" showErrorMessage="1" error="L'aide demandée ne peut supérieure au coût complet du projet par ligne" sqref="G36:G40 G22:G34" xr:uid="{00000000-0002-0000-0A00-000002000000}">
      <formula1>0</formula1>
      <formula2>F22</formula2>
    </dataValidation>
    <dataValidation allowBlank="1" showInputMessage="1" showErrorMessage="1" prompt="Merci d'indiquer le nom complet du financeur" sqref="A51:B51" xr:uid="{00000000-0002-0000-0A00-000003000000}"/>
    <dataValidation allowBlank="1" showErrorMessage="1" prompt="Merci de contacter le(s) service(s) des ressouces humaines concerné(s) pour obtenir les grilles salariales nécessaire à la réalisation de cette estimation" sqref="B11 B21:B22" xr:uid="{00000000-0002-0000-0A00-000004000000}"/>
    <dataValidation type="decimal" allowBlank="1" showErrorMessage="1" error="L'aide demandée ne peut supérieure au coût complet du projet par ligne" prompt="Le financement de personnel permanent n'est pas autorisé." sqref="G18:G20" xr:uid="{00000000-0002-0000-0A00-000005000000}">
      <formula1>0</formula1>
      <formula2>F18</formula2>
    </dataValidation>
    <dataValidation type="list" allowBlank="1" showInputMessage="1" showErrorMessage="1" sqref="C46:C50" xr:uid="{00000000-0002-0000-0A00-000006000000}">
      <formula1>financeurs</formula1>
    </dataValidation>
    <dataValidation type="list" allowBlank="1" showInputMessage="1" showErrorMessage="1" sqref="E46:E50" xr:uid="{00000000-0002-0000-0A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A00-000008000000}"/>
    <dataValidation type="decimal" allowBlank="1" showInputMessage="1" showErrorMessage="1" sqref="D12:E20 D23:E34 F36:F40 D46:D50" xr:uid="{00000000-0002-0000-0A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A000000}">
          <x14:formula1>
            <xm:f>'NE PAS SUPPRIMER Gestion liste'!$A$2:$A$6</xm:f>
          </x14:formula1>
          <xm:sqref>C3:E3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1"/>
    <pageSetUpPr fitToPage="1"/>
  </sheetPr>
  <dimension ref="A1:I65"/>
  <sheetViews>
    <sheetView showGridLines="0" topLeftCell="A18" zoomScale="70" zoomScaleNormal="70" zoomScaleSheetLayoutView="100" workbookViewId="0">
      <selection activeCell="C33" sqref="C33:F33"/>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5" style="2" customWidth="1"/>
    <col min="7" max="7" width="18.7109375" style="10" customWidth="1"/>
    <col min="8" max="8" width="30.5703125" style="2" customWidth="1"/>
    <col min="9" max="9" width="22.7109375" style="2" customWidth="1"/>
    <col min="10" max="10" width="8.7109375" style="2" customWidth="1"/>
    <col min="11" max="16384" width="10.85546875" style="2"/>
  </cols>
  <sheetData>
    <row r="1" spans="1:9" ht="52.5" customHeight="1" thickBot="1" x14ac:dyDescent="0.25">
      <c r="A1" s="298" t="s">
        <v>154</v>
      </c>
      <c r="B1" s="299"/>
      <c r="C1" s="299"/>
      <c r="D1" s="299"/>
      <c r="E1" s="299"/>
      <c r="F1" s="299"/>
      <c r="G1" s="300"/>
    </row>
    <row r="2" spans="1:9" ht="20.100000000000001" customHeight="1" x14ac:dyDescent="0.2">
      <c r="A2" s="45"/>
      <c r="B2" s="46"/>
      <c r="C2" s="46"/>
      <c r="D2" s="46"/>
      <c r="E2" s="46"/>
      <c r="F2" s="46"/>
      <c r="G2" s="47"/>
    </row>
    <row r="3" spans="1:9" ht="20.100000000000001" customHeight="1" thickBot="1" x14ac:dyDescent="0.25">
      <c r="A3" s="75" t="s">
        <v>37</v>
      </c>
      <c r="C3" s="295"/>
      <c r="D3" s="296"/>
      <c r="E3" s="296"/>
      <c r="F3" s="46"/>
      <c r="G3" s="47"/>
    </row>
    <row r="4" spans="1:9" ht="18" customHeight="1" thickBot="1" x14ac:dyDescent="0.25">
      <c r="A4" s="75" t="s">
        <v>223</v>
      </c>
      <c r="C4" s="340"/>
      <c r="D4" s="343"/>
      <c r="E4" s="344"/>
      <c r="G4" s="9"/>
    </row>
    <row r="5" spans="1:9" ht="18" customHeight="1" thickBot="1" x14ac:dyDescent="0.25">
      <c r="A5" s="75" t="s">
        <v>29</v>
      </c>
      <c r="C5" s="340"/>
      <c r="D5" s="343"/>
      <c r="E5" s="344"/>
    </row>
    <row r="6" spans="1:9" ht="18" customHeight="1" thickBot="1" x14ac:dyDescent="0.25">
      <c r="A6" s="75" t="s">
        <v>38</v>
      </c>
      <c r="C6" s="340"/>
      <c r="D6" s="341"/>
      <c r="E6" s="342"/>
    </row>
    <row r="7" spans="1:9" ht="18" customHeight="1" thickBot="1" x14ac:dyDescent="0.25">
      <c r="A7" s="75" t="s">
        <v>18</v>
      </c>
      <c r="C7" s="340"/>
      <c r="D7" s="341"/>
      <c r="E7" s="342"/>
    </row>
    <row r="8" spans="1:9" ht="36" customHeight="1" thickBot="1" x14ac:dyDescent="0.25">
      <c r="B8" s="2"/>
      <c r="F8" s="291" t="s">
        <v>132</v>
      </c>
      <c r="G8" s="291"/>
    </row>
    <row r="9" spans="1:9" s="8" customFormat="1" ht="30" customHeight="1" thickBot="1" x14ac:dyDescent="0.3">
      <c r="A9" s="11" t="s">
        <v>40</v>
      </c>
      <c r="B9" s="12"/>
      <c r="C9" s="13"/>
      <c r="D9" s="13"/>
      <c r="E9" s="13"/>
      <c r="F9" s="14" t="s">
        <v>224</v>
      </c>
      <c r="G9" s="15" t="s">
        <v>41</v>
      </c>
    </row>
    <row r="10" spans="1:9" s="8" customFormat="1" ht="44.25" customHeight="1" x14ac:dyDescent="0.25">
      <c r="A10" s="16" t="s">
        <v>42</v>
      </c>
      <c r="B10" s="85"/>
      <c r="C10" s="17" t="s">
        <v>106</v>
      </c>
      <c r="D10" s="17" t="s">
        <v>107</v>
      </c>
      <c r="E10" s="18" t="s">
        <v>109</v>
      </c>
      <c r="F10" s="182">
        <f>+F21+F35</f>
        <v>0</v>
      </c>
      <c r="G10" s="183">
        <f>+G21+G35</f>
        <v>0</v>
      </c>
    </row>
    <row r="11" spans="1:9" ht="20.100000000000001" customHeight="1" x14ac:dyDescent="0.25">
      <c r="A11" s="323" t="s">
        <v>43</v>
      </c>
      <c r="B11" s="89" t="s">
        <v>59</v>
      </c>
      <c r="C11" s="314" t="s">
        <v>57</v>
      </c>
      <c r="D11" s="315"/>
      <c r="E11" s="316"/>
      <c r="F11" s="82"/>
      <c r="G11" s="220"/>
    </row>
    <row r="12" spans="1:9" ht="20.100000000000001" customHeight="1" x14ac:dyDescent="0.25">
      <c r="A12" s="324"/>
      <c r="B12" s="317" t="s">
        <v>111</v>
      </c>
      <c r="C12" s="154"/>
      <c r="D12" s="155"/>
      <c r="E12" s="156"/>
      <c r="F12" s="157">
        <f t="shared" ref="F12:F19" si="0">D12*E12</f>
        <v>0</v>
      </c>
      <c r="G12" s="221"/>
      <c r="I12" s="215"/>
    </row>
    <row r="13" spans="1:9" ht="20.100000000000001" customHeight="1" x14ac:dyDescent="0.25">
      <c r="A13" s="324"/>
      <c r="B13" s="317"/>
      <c r="C13" s="154"/>
      <c r="D13" s="155"/>
      <c r="E13" s="156"/>
      <c r="F13" s="157">
        <f t="shared" si="0"/>
        <v>0</v>
      </c>
      <c r="G13" s="221"/>
    </row>
    <row r="14" spans="1:9" ht="20.100000000000001" customHeight="1" x14ac:dyDescent="0.25">
      <c r="A14" s="324"/>
      <c r="B14" s="318"/>
      <c r="C14" s="154"/>
      <c r="D14" s="155"/>
      <c r="E14" s="156"/>
      <c r="F14" s="157">
        <f t="shared" si="0"/>
        <v>0</v>
      </c>
      <c r="G14" s="221"/>
    </row>
    <row r="15" spans="1:9" ht="20.100000000000001" customHeight="1" x14ac:dyDescent="0.25">
      <c r="A15" s="325"/>
      <c r="B15" s="322" t="s">
        <v>112</v>
      </c>
      <c r="C15" s="158"/>
      <c r="D15" s="158"/>
      <c r="E15" s="159"/>
      <c r="F15" s="160">
        <f t="shared" si="0"/>
        <v>0</v>
      </c>
      <c r="G15" s="221"/>
    </row>
    <row r="16" spans="1:9"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113</v>
      </c>
      <c r="C18" s="161"/>
      <c r="D18" s="162"/>
      <c r="E18" s="162"/>
      <c r="F18" s="160">
        <f>D18*E18</f>
        <v>0</v>
      </c>
      <c r="G18" s="212"/>
      <c r="H18" s="37" t="str">
        <f>IF($G18="","Attention la case G n'est pas remplie","ok")</f>
        <v>Attention la case G n'est pas remplie</v>
      </c>
    </row>
    <row r="19" spans="1:8" ht="20.100000000000001" customHeight="1" x14ac:dyDescent="0.25">
      <c r="A19" s="324"/>
      <c r="B19" s="317"/>
      <c r="C19" s="161"/>
      <c r="D19" s="158"/>
      <c r="E19" s="159"/>
      <c r="F19" s="160">
        <f t="shared" si="0"/>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44</v>
      </c>
      <c r="D21" s="164">
        <f>SUM(D11:D20)</f>
        <v>0</v>
      </c>
      <c r="E21" s="164">
        <f>SUM(E11:E20)</f>
        <v>0</v>
      </c>
      <c r="F21" s="165">
        <f>SUM(F11:F20)</f>
        <v>0</v>
      </c>
      <c r="G21" s="166">
        <f>SUM(G11:G20)</f>
        <v>0</v>
      </c>
      <c r="H21" s="208"/>
    </row>
    <row r="22" spans="1:8" ht="20.100000000000001" customHeight="1" x14ac:dyDescent="0.2">
      <c r="A22" s="325"/>
      <c r="B22" s="90"/>
      <c r="C22" s="314" t="s">
        <v>58</v>
      </c>
      <c r="D22" s="315"/>
      <c r="E22" s="316"/>
      <c r="F22" s="83"/>
      <c r="G22" s="86"/>
      <c r="H22" s="208"/>
    </row>
    <row r="23" spans="1:8" ht="20.100000000000001" customHeight="1" x14ac:dyDescent="0.2">
      <c r="A23" s="325"/>
      <c r="B23" s="319" t="s">
        <v>114</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116</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115</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117</v>
      </c>
      <c r="C32" s="162"/>
      <c r="D32" s="162"/>
      <c r="E32" s="162"/>
      <c r="F32" s="170">
        <f t="shared" si="1"/>
        <v>0</v>
      </c>
      <c r="G32" s="212"/>
      <c r="H32" s="37" t="str">
        <f>IF($G32="","Attention la case G n'est pas remplie","ok")</f>
        <v>Attention la case G n'est pas remplie</v>
      </c>
    </row>
    <row r="33" spans="1:8" ht="20.100000000000001" customHeight="1" x14ac:dyDescent="0.2">
      <c r="A33" s="325"/>
      <c r="B33" s="317"/>
      <c r="C33" s="171"/>
      <c r="D33" s="171"/>
      <c r="E33" s="171"/>
      <c r="F33" s="170">
        <f t="shared" si="1"/>
        <v>0</v>
      </c>
      <c r="G33" s="213"/>
      <c r="H33" s="37" t="str">
        <f>IF($G33="","Attention la case G n'est pas remplie","ok")</f>
        <v>Attention la case G n'est pas remplie</v>
      </c>
    </row>
    <row r="34" spans="1:8" ht="20.100000000000001" customHeight="1" x14ac:dyDescent="0.2">
      <c r="A34" s="325"/>
      <c r="B34" s="317"/>
      <c r="C34" s="171"/>
      <c r="D34" s="171"/>
      <c r="E34" s="171"/>
      <c r="F34" s="170">
        <f t="shared" si="1"/>
        <v>0</v>
      </c>
      <c r="G34" s="214"/>
      <c r="H34" s="37" t="str">
        <f>IF($G34="","Attention la case G n'est pas remplie","ok")</f>
        <v>Attention la case G n'est pas remplie</v>
      </c>
    </row>
    <row r="35" spans="1:8" ht="24.95" customHeight="1" thickBot="1" x14ac:dyDescent="0.25">
      <c r="A35" s="325"/>
      <c r="B35" s="92"/>
      <c r="C35" s="172" t="s">
        <v>44</v>
      </c>
      <c r="D35" s="172">
        <f>SUM(D22:D32)</f>
        <v>0</v>
      </c>
      <c r="E35" s="172">
        <f>SUM(E22:E32)</f>
        <v>0</v>
      </c>
      <c r="F35" s="173">
        <f>SUM(F22:F34)</f>
        <v>0</v>
      </c>
      <c r="G35" s="174">
        <f>SUM(G22:G34)</f>
        <v>0</v>
      </c>
      <c r="H35" s="208"/>
    </row>
    <row r="36" spans="1:8" ht="24.95" customHeight="1" x14ac:dyDescent="0.2">
      <c r="A36" s="93" t="s">
        <v>118</v>
      </c>
      <c r="B36" s="94"/>
      <c r="C36" s="94"/>
      <c r="D36" s="94"/>
      <c r="E36" s="95"/>
      <c r="F36" s="175"/>
      <c r="G36" s="212"/>
      <c r="H36" s="37" t="str">
        <f>IF($G36="","Attention la case G n'est pas remplie","ok")</f>
        <v>Attention la case G n'est pas remplie</v>
      </c>
    </row>
    <row r="37" spans="1:8" ht="24.95" customHeight="1" x14ac:dyDescent="0.2">
      <c r="A37" s="19" t="s">
        <v>45</v>
      </c>
      <c r="B37" s="20"/>
      <c r="C37" s="20"/>
      <c r="D37" s="20"/>
      <c r="E37" s="96"/>
      <c r="F37" s="175"/>
      <c r="G37" s="212"/>
      <c r="H37" s="37" t="str">
        <f>IF($G37="","Attention la case G n'est pas remplie","ok")</f>
        <v>Attention la case G n'est pas remplie</v>
      </c>
    </row>
    <row r="38" spans="1:8" ht="24.95" customHeight="1" x14ac:dyDescent="0.2">
      <c r="A38" s="21" t="s">
        <v>119</v>
      </c>
      <c r="B38" s="22"/>
      <c r="C38" s="22"/>
      <c r="D38" s="22"/>
      <c r="E38" s="97"/>
      <c r="F38" s="175"/>
      <c r="G38" s="212"/>
      <c r="H38" s="37" t="str">
        <f>IF($G38="","Attention la case G n'est pas remplie","ok")</f>
        <v>Attention la case G n'est pas remplie</v>
      </c>
    </row>
    <row r="39" spans="1:8" ht="24.95" customHeight="1" x14ac:dyDescent="0.2">
      <c r="A39" s="21" t="s">
        <v>120</v>
      </c>
      <c r="B39" s="22"/>
      <c r="C39" s="22"/>
      <c r="D39" s="22"/>
      <c r="E39" s="97"/>
      <c r="F39" s="175"/>
      <c r="G39" s="212"/>
      <c r="H39" s="37" t="str">
        <f>IF($G39="","Attention la case G n'est pas remplie","ok")</f>
        <v>Attention la case G n'est pas remplie</v>
      </c>
    </row>
    <row r="40" spans="1:8" ht="24.95" customHeight="1" thickBot="1" x14ac:dyDescent="0.25">
      <c r="A40" s="23" t="s">
        <v>144</v>
      </c>
      <c r="B40" s="24"/>
      <c r="C40" s="24"/>
      <c r="D40" s="24"/>
      <c r="E40" s="98"/>
      <c r="F40" s="175"/>
      <c r="G40" s="212"/>
      <c r="H40" s="37" t="str">
        <f>IF($G40="","Attention la case G n'est pas remplie","ok")</f>
        <v>Attention la case G n'est pas remplie</v>
      </c>
    </row>
    <row r="41" spans="1:8" ht="24.95" customHeight="1" thickBot="1" x14ac:dyDescent="0.25">
      <c r="A41" s="25" t="s">
        <v>46</v>
      </c>
      <c r="B41" s="26"/>
      <c r="C41" s="26"/>
      <c r="D41" s="26"/>
      <c r="E41" s="99"/>
      <c r="F41" s="176">
        <f>SUM(F36:F40)+F10</f>
        <v>0</v>
      </c>
      <c r="G41" s="177">
        <f>SUM(G36:G40)+G10</f>
        <v>0</v>
      </c>
      <c r="H41" s="219" t="s">
        <v>135</v>
      </c>
    </row>
    <row r="42" spans="1:8" ht="24.95" customHeight="1" thickBot="1" x14ac:dyDescent="0.25">
      <c r="B42" s="27"/>
      <c r="C42" s="27"/>
      <c r="D42" s="27"/>
      <c r="E42" s="28" t="s">
        <v>47</v>
      </c>
      <c r="F42" s="216" t="e">
        <f>G41/F41</f>
        <v>#DIV/0!</v>
      </c>
      <c r="G42" s="29"/>
    </row>
    <row r="43" spans="1:8" ht="13.5" thickBot="1" x14ac:dyDescent="0.25"/>
    <row r="44" spans="1:8" ht="24.95" customHeight="1" thickBot="1" x14ac:dyDescent="0.25">
      <c r="A44" s="311" t="s">
        <v>131</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44</v>
      </c>
      <c r="B51" s="304"/>
      <c r="C51" s="43"/>
      <c r="D51" s="181">
        <f>SUM(D46:D50)</f>
        <v>0</v>
      </c>
      <c r="E51" s="44"/>
    </row>
    <row r="55" spans="1:7" ht="39" customHeight="1" thickBot="1" x14ac:dyDescent="0.25">
      <c r="A55" s="326" t="s">
        <v>121</v>
      </c>
      <c r="B55" s="327"/>
      <c r="C55" s="327"/>
      <c r="D55" s="327"/>
      <c r="E55" s="327"/>
      <c r="F55" s="327"/>
      <c r="G55" s="327"/>
    </row>
    <row r="56" spans="1:7" ht="39" customHeight="1" thickBot="1" x14ac:dyDescent="0.25">
      <c r="A56" s="328" t="s">
        <v>70</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71</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69</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72</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73</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RywkJgR82+7LUmZeQs7fps0vlp/VoCv4E3h7irlwEeDE5gCyiPcubxTb6q6h57cgli7e8Pw4086nRKJ6VfAOOQ==" saltValue="wKw/pSvQ4uBD15AiaS7wPw==" spinCount="100000" sheet="1" objects="1" scenarios="1"/>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0"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B00-000000000000}"/>
    <dataValidation type="list" allowBlank="1" showInputMessage="1" showErrorMessage="1" sqref="E46:E50" xr:uid="{00000000-0002-0000-0B00-000001000000}">
      <formula1>etats</formula1>
    </dataValidation>
    <dataValidation type="list" allowBlank="1" showInputMessage="1" showErrorMessage="1" sqref="C46:C50" xr:uid="{00000000-0002-0000-0B00-000002000000}">
      <formula1>financeurs</formula1>
    </dataValidation>
    <dataValidation allowBlank="1" showErrorMessage="1" prompt="Merci de contacter le(s) service(s) des ressouces humaines concerné(s) pour obtenir les grilles salariales nécessaire à la réalisation de cette estimation" sqref="B11 B21:B22" xr:uid="{00000000-0002-0000-0B00-000004000000}"/>
    <dataValidation allowBlank="1" showInputMessage="1" showErrorMessage="1" prompt="Merci d'indiquer le nom complet du financeur" sqref="A51:B51" xr:uid="{00000000-0002-0000-0B00-000005000000}"/>
    <dataValidation type="decimal" allowBlank="1" showInputMessage="1" showErrorMessage="1" error="L'aide demandée ne peut supérieure au coût complet du projet par ligne" sqref="G36:G40 G22:G34" xr:uid="{00000000-0002-0000-0B00-000006000000}">
      <formula1>0</formula1>
      <formula2>F22</formula2>
    </dataValidation>
    <dataValidation allowBlank="1" showErrorMessage="1" prompt="Le financement de personnel permanent n'est pas autorisé." sqref="G11:G17" xr:uid="{00000000-0002-0000-0B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B00-000008000000}"/>
    <dataValidation type="decimal" allowBlank="1" showInputMessage="1" showErrorMessage="1" sqref="D12:E20 D23:E34 F36:F40 D46:D50" xr:uid="{00000000-0002-0000-0B00-000009000000}">
      <formula1>0</formula1>
      <formula2>1000000000</formula2>
    </dataValidation>
    <dataValidation type="decimal" allowBlank="1" showErrorMessage="1" error="L'aide demandée ne peut supérieure au coût complet du projet par ligne" prompt="Le financement de personnel permanent n'est pas autorisé." sqref="G18:G20" xr:uid="{00000000-0002-0000-0B00-000003000000}">
      <formula1>0</formula1>
      <formula2>F18</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A000000}">
          <x14:formula1>
            <xm:f>'NE PAS SUPPRIMER Gestion liste'!$A$2:$A$6</xm:f>
          </x14:formula1>
          <xm:sqref>C3:E3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pageSetUpPr fitToPage="1"/>
  </sheetPr>
  <dimension ref="A1:L143"/>
  <sheetViews>
    <sheetView showGridLines="0" zoomScale="60" zoomScaleNormal="60" workbookViewId="0">
      <selection activeCell="L15" sqref="L15"/>
    </sheetView>
  </sheetViews>
  <sheetFormatPr baseColWidth="10" defaultColWidth="10.85546875" defaultRowHeight="12.75" x14ac:dyDescent="0.25"/>
  <cols>
    <col min="1" max="1" width="22" style="48" customWidth="1"/>
    <col min="2" max="5" width="42.28515625" style="48" customWidth="1"/>
    <col min="6" max="6" width="38" style="48" customWidth="1"/>
    <col min="7" max="8" width="22" style="48" customWidth="1"/>
    <col min="9" max="9" width="22" style="201" customWidth="1"/>
    <col min="10" max="11" width="22" style="48" customWidth="1"/>
    <col min="12" max="12" width="58.85546875" style="3" customWidth="1"/>
    <col min="13" max="16384" width="10.85546875" style="48"/>
  </cols>
  <sheetData>
    <row r="1" spans="1:12" ht="45" customHeight="1" thickBot="1" x14ac:dyDescent="0.3">
      <c r="A1" s="358" t="s">
        <v>155</v>
      </c>
      <c r="B1" s="359"/>
      <c r="C1" s="359"/>
      <c r="D1" s="359"/>
      <c r="E1" s="359"/>
      <c r="F1" s="359"/>
      <c r="G1" s="359"/>
      <c r="H1" s="359"/>
      <c r="I1" s="360"/>
    </row>
    <row r="2" spans="1:12" ht="15" x14ac:dyDescent="0.25">
      <c r="A2" s="49"/>
      <c r="B2" s="49"/>
      <c r="C2" s="49"/>
      <c r="D2" s="49"/>
      <c r="E2" s="49"/>
      <c r="F2" s="49"/>
      <c r="G2" s="49"/>
      <c r="H2" s="49"/>
      <c r="I2" s="200"/>
      <c r="J2" s="49"/>
      <c r="K2" s="49"/>
    </row>
    <row r="3" spans="1:12" ht="30" customHeight="1" x14ac:dyDescent="0.25">
      <c r="A3" s="50" t="s">
        <v>223</v>
      </c>
      <c r="B3" s="49"/>
      <c r="C3" s="362">
        <f>'A - Equipe Coordonnateur'!C4:E4</f>
        <v>0</v>
      </c>
      <c r="D3" s="362"/>
      <c r="E3" s="362"/>
      <c r="F3" s="123"/>
      <c r="G3" s="123"/>
      <c r="H3" s="123"/>
    </row>
    <row r="4" spans="1:12" ht="18" x14ac:dyDescent="0.25">
      <c r="A4" s="50"/>
      <c r="B4" s="49"/>
      <c r="C4" s="59"/>
      <c r="D4" s="59"/>
      <c r="E4" s="59"/>
      <c r="F4" s="49"/>
      <c r="G4" s="355" t="s">
        <v>132</v>
      </c>
      <c r="H4" s="355"/>
      <c r="I4" s="355"/>
      <c r="J4" s="49"/>
      <c r="K4" s="49"/>
    </row>
    <row r="5" spans="1:12" ht="15" customHeight="1" thickBot="1" x14ac:dyDescent="0.3">
      <c r="A5" s="50" t="s">
        <v>133</v>
      </c>
      <c r="B5" s="49"/>
      <c r="C5" s="363">
        <f>'A - Equipe Coordonnateur'!C5:E5</f>
        <v>0</v>
      </c>
      <c r="D5" s="363"/>
      <c r="E5" s="363"/>
      <c r="F5" s="126"/>
      <c r="J5" s="123"/>
      <c r="K5" s="123"/>
    </row>
    <row r="6" spans="1:12" ht="15.75" customHeight="1" thickBot="1" x14ac:dyDescent="0.3">
      <c r="B6" s="356" t="s">
        <v>48</v>
      </c>
      <c r="C6" s="357"/>
      <c r="D6" s="357"/>
      <c r="E6" s="357"/>
      <c r="F6" s="357"/>
      <c r="G6" s="357"/>
      <c r="H6" s="357"/>
      <c r="I6" s="357"/>
      <c r="J6" s="3"/>
      <c r="K6" s="3"/>
    </row>
    <row r="7" spans="1:12" ht="39" thickBot="1" x14ac:dyDescent="0.3">
      <c r="A7" s="51" t="s">
        <v>40</v>
      </c>
      <c r="B7" s="125" t="s">
        <v>137</v>
      </c>
      <c r="C7" s="125" t="s">
        <v>138</v>
      </c>
      <c r="D7" s="125" t="s">
        <v>139</v>
      </c>
      <c r="E7" s="125" t="s">
        <v>140</v>
      </c>
      <c r="F7" s="125" t="s">
        <v>141</v>
      </c>
      <c r="G7" s="115" t="s">
        <v>49</v>
      </c>
      <c r="H7" s="118" t="s">
        <v>110</v>
      </c>
      <c r="I7" s="202" t="s">
        <v>50</v>
      </c>
      <c r="J7" s="3"/>
      <c r="L7" s="48"/>
    </row>
    <row r="8" spans="1:12" ht="41.25" customHeight="1" x14ac:dyDescent="0.25">
      <c r="A8" s="52" t="s">
        <v>51</v>
      </c>
      <c r="B8" s="53"/>
      <c r="C8" s="53"/>
      <c r="D8" s="53"/>
      <c r="E8" s="53"/>
      <c r="F8" s="53"/>
      <c r="G8" s="116"/>
      <c r="H8" s="119"/>
      <c r="I8" s="203">
        <f>SUM(B8:F8)</f>
        <v>0</v>
      </c>
      <c r="J8" s="3"/>
      <c r="L8" s="48"/>
    </row>
    <row r="9" spans="1:12" ht="41.25" customHeight="1" x14ac:dyDescent="0.25">
      <c r="A9" s="52" t="s">
        <v>108</v>
      </c>
      <c r="B9" s="53"/>
      <c r="C9" s="53"/>
      <c r="D9" s="53"/>
      <c r="E9" s="53"/>
      <c r="F9" s="53"/>
      <c r="G9" s="117"/>
      <c r="H9" s="120"/>
      <c r="I9" s="203">
        <f t="shared" ref="I9:I14" si="0">SUM(B9:F9)</f>
        <v>0</v>
      </c>
      <c r="J9" s="3"/>
      <c r="L9" s="48"/>
    </row>
    <row r="10" spans="1:12" ht="15" x14ac:dyDescent="0.25">
      <c r="A10" s="54" t="s">
        <v>62</v>
      </c>
      <c r="B10" s="53"/>
      <c r="C10" s="53"/>
      <c r="D10" s="53"/>
      <c r="E10" s="53"/>
      <c r="F10" s="53"/>
      <c r="G10" s="117"/>
      <c r="H10" s="120"/>
      <c r="I10" s="203">
        <f t="shared" si="0"/>
        <v>0</v>
      </c>
      <c r="J10" s="3"/>
      <c r="L10" s="48"/>
    </row>
    <row r="11" spans="1:12" ht="25.5" x14ac:dyDescent="0.25">
      <c r="A11" s="54" t="s">
        <v>61</v>
      </c>
      <c r="B11" s="53"/>
      <c r="C11" s="53"/>
      <c r="D11" s="53"/>
      <c r="E11" s="53"/>
      <c r="F11" s="53"/>
      <c r="G11" s="117"/>
      <c r="H11" s="120"/>
      <c r="I11" s="203">
        <f t="shared" si="0"/>
        <v>0</v>
      </c>
      <c r="J11" s="3"/>
      <c r="L11" s="48"/>
    </row>
    <row r="12" spans="1:12" ht="43.5" customHeight="1" x14ac:dyDescent="0.25">
      <c r="A12" s="55" t="s">
        <v>63</v>
      </c>
      <c r="B12" s="101"/>
      <c r="C12" s="101"/>
      <c r="D12" s="101"/>
      <c r="E12" s="101"/>
      <c r="F12" s="101"/>
      <c r="G12" s="117"/>
      <c r="H12" s="120"/>
      <c r="I12" s="203">
        <f t="shared" si="0"/>
        <v>0</v>
      </c>
      <c r="J12" s="3"/>
      <c r="L12" s="48"/>
    </row>
    <row r="13" spans="1:12" ht="15" x14ac:dyDescent="0.25">
      <c r="A13" s="55" t="s">
        <v>66</v>
      </c>
      <c r="B13" s="101"/>
      <c r="C13" s="101"/>
      <c r="D13" s="101"/>
      <c r="E13" s="101"/>
      <c r="F13" s="101"/>
      <c r="G13" s="117"/>
      <c r="H13" s="120"/>
      <c r="I13" s="203">
        <f t="shared" si="0"/>
        <v>0</v>
      </c>
      <c r="J13" s="3"/>
      <c r="L13" s="48"/>
    </row>
    <row r="14" spans="1:12" ht="15.75" thickBot="1" x14ac:dyDescent="0.3">
      <c r="A14" s="57" t="s">
        <v>53</v>
      </c>
      <c r="B14" s="100"/>
      <c r="C14" s="100"/>
      <c r="D14" s="100"/>
      <c r="E14" s="100"/>
      <c r="F14" s="100"/>
      <c r="G14" s="117"/>
      <c r="H14" s="120"/>
      <c r="I14" s="203">
        <f t="shared" si="0"/>
        <v>0</v>
      </c>
      <c r="J14" s="3"/>
      <c r="L14" s="48"/>
    </row>
    <row r="15" spans="1:12" ht="33.75" customHeight="1" thickBot="1" x14ac:dyDescent="0.3">
      <c r="A15" s="58" t="s">
        <v>19</v>
      </c>
      <c r="B15" s="207">
        <f>SUM(B8,B10,B11,B12,B13,B14)</f>
        <v>0</v>
      </c>
      <c r="C15" s="207">
        <f t="shared" ref="C15:F15" si="1">SUM(C8,C10,C11,C12,C13,C14)</f>
        <v>0</v>
      </c>
      <c r="D15" s="207">
        <f t="shared" si="1"/>
        <v>0</v>
      </c>
      <c r="E15" s="207">
        <f t="shared" si="1"/>
        <v>0</v>
      </c>
      <c r="F15" s="207">
        <f t="shared" si="1"/>
        <v>0</v>
      </c>
      <c r="G15" s="127"/>
      <c r="H15" s="128"/>
      <c r="I15" s="204">
        <f>SUM(B15:F15)</f>
        <v>0</v>
      </c>
      <c r="J15" s="79" t="str">
        <f>IF(I15&lt;&gt;'A - Equipe Coordonnateur'!G41,"La somme répartie est différente de l'aide demandée dans l'onglet A - Equipe 1"," ")</f>
        <v xml:space="preserve"> </v>
      </c>
      <c r="L15" s="48"/>
    </row>
    <row r="16" spans="1:12" ht="15" x14ac:dyDescent="0.25">
      <c r="A16" s="59"/>
      <c r="B16" s="60"/>
      <c r="C16" s="60"/>
      <c r="D16" s="60"/>
      <c r="E16" s="60"/>
      <c r="F16" s="60"/>
      <c r="G16" s="60"/>
      <c r="H16" s="60"/>
      <c r="I16" s="205"/>
      <c r="J16" s="76"/>
      <c r="K16" s="60"/>
      <c r="L16" s="79"/>
    </row>
    <row r="17" spans="1:12" ht="15" x14ac:dyDescent="0.25">
      <c r="A17" s="88" t="s">
        <v>67</v>
      </c>
      <c r="B17" s="60"/>
      <c r="C17" s="60"/>
      <c r="D17" s="60"/>
      <c r="E17" s="60"/>
      <c r="F17" s="60"/>
      <c r="G17" s="60"/>
      <c r="H17" s="60"/>
      <c r="I17" s="205"/>
      <c r="J17" s="76"/>
      <c r="K17" s="60"/>
      <c r="L17" s="79"/>
    </row>
    <row r="18" spans="1:12" ht="18" x14ac:dyDescent="0.25">
      <c r="A18" s="59"/>
      <c r="B18" s="60"/>
      <c r="C18" s="60"/>
      <c r="D18" s="60"/>
      <c r="E18" s="60"/>
      <c r="F18" s="60"/>
      <c r="G18" s="355" t="s">
        <v>132</v>
      </c>
      <c r="H18" s="355"/>
      <c r="I18" s="355"/>
      <c r="J18" s="76"/>
      <c r="K18" s="60"/>
      <c r="L18" s="79"/>
    </row>
    <row r="19" spans="1:12" ht="15" customHeight="1" thickBot="1" x14ac:dyDescent="0.3">
      <c r="A19" s="50" t="s">
        <v>20</v>
      </c>
      <c r="B19" s="49"/>
      <c r="C19" s="361">
        <f>'B - Equipe 2'!C5:E5</f>
        <v>0</v>
      </c>
      <c r="D19" s="361"/>
      <c r="E19" s="361"/>
      <c r="F19" s="361"/>
      <c r="J19" s="124"/>
      <c r="K19" s="124"/>
    </row>
    <row r="20" spans="1:12" ht="15.75" thickBot="1" x14ac:dyDescent="0.3">
      <c r="B20" s="356" t="s">
        <v>21</v>
      </c>
      <c r="C20" s="357"/>
      <c r="D20" s="357"/>
      <c r="E20" s="357"/>
      <c r="F20" s="357"/>
      <c r="G20" s="357"/>
      <c r="H20" s="357"/>
      <c r="I20" s="357"/>
      <c r="J20" s="3"/>
      <c r="K20" s="3"/>
    </row>
    <row r="21" spans="1:12" ht="39" thickBot="1" x14ac:dyDescent="0.3">
      <c r="A21" s="51" t="s">
        <v>40</v>
      </c>
      <c r="B21" s="125" t="s">
        <v>137</v>
      </c>
      <c r="C21" s="125" t="s">
        <v>138</v>
      </c>
      <c r="D21" s="125" t="s">
        <v>139</v>
      </c>
      <c r="E21" s="125" t="s">
        <v>140</v>
      </c>
      <c r="F21" s="125" t="s">
        <v>141</v>
      </c>
      <c r="G21" s="115" t="s">
        <v>49</v>
      </c>
      <c r="H21" s="118" t="s">
        <v>110</v>
      </c>
      <c r="I21" s="202" t="s">
        <v>50</v>
      </c>
      <c r="J21" s="3"/>
      <c r="L21" s="48"/>
    </row>
    <row r="22" spans="1:12" ht="42" customHeight="1" x14ac:dyDescent="0.25">
      <c r="A22" s="52" t="s">
        <v>51</v>
      </c>
      <c r="B22" s="53"/>
      <c r="C22" s="53"/>
      <c r="D22" s="53"/>
      <c r="E22" s="53"/>
      <c r="F22" s="53"/>
      <c r="G22" s="116"/>
      <c r="H22" s="119"/>
      <c r="I22" s="203">
        <f t="shared" ref="I22:I28" si="2">SUM(B22:F22)</f>
        <v>0</v>
      </c>
      <c r="J22" s="3"/>
      <c r="L22" s="48"/>
    </row>
    <row r="23" spans="1:12" ht="42" customHeight="1" x14ac:dyDescent="0.25">
      <c r="A23" s="52" t="s">
        <v>64</v>
      </c>
      <c r="B23" s="53"/>
      <c r="C23" s="53"/>
      <c r="D23" s="53"/>
      <c r="E23" s="53"/>
      <c r="F23" s="53"/>
      <c r="G23" s="117"/>
      <c r="H23" s="120"/>
      <c r="I23" s="203">
        <f t="shared" si="2"/>
        <v>0</v>
      </c>
      <c r="J23" s="3"/>
      <c r="L23" s="48"/>
    </row>
    <row r="24" spans="1:12" ht="15" x14ac:dyDescent="0.25">
      <c r="A24" s="54" t="s">
        <v>62</v>
      </c>
      <c r="B24" s="53"/>
      <c r="C24" s="53"/>
      <c r="D24" s="53"/>
      <c r="E24" s="53"/>
      <c r="F24" s="53"/>
      <c r="G24" s="117"/>
      <c r="H24" s="120"/>
      <c r="I24" s="203">
        <f t="shared" si="2"/>
        <v>0</v>
      </c>
      <c r="J24" s="3"/>
      <c r="L24" s="48"/>
    </row>
    <row r="25" spans="1:12" ht="25.5" x14ac:dyDescent="0.25">
      <c r="A25" s="54" t="s">
        <v>60</v>
      </c>
      <c r="B25" s="53"/>
      <c r="C25" s="53"/>
      <c r="D25" s="53"/>
      <c r="E25" s="53"/>
      <c r="F25" s="53"/>
      <c r="G25" s="117"/>
      <c r="H25" s="120"/>
      <c r="I25" s="203">
        <f t="shared" si="2"/>
        <v>0</v>
      </c>
      <c r="J25" s="3"/>
      <c r="L25" s="48"/>
    </row>
    <row r="26" spans="1:12" ht="44.25" customHeight="1" x14ac:dyDescent="0.25">
      <c r="A26" s="55" t="s">
        <v>63</v>
      </c>
      <c r="B26" s="56"/>
      <c r="C26" s="56"/>
      <c r="D26" s="56"/>
      <c r="E26" s="56"/>
      <c r="F26" s="56"/>
      <c r="G26" s="117"/>
      <c r="H26" s="120"/>
      <c r="I26" s="203">
        <f t="shared" si="2"/>
        <v>0</v>
      </c>
      <c r="J26" s="3"/>
      <c r="L26" s="48"/>
    </row>
    <row r="27" spans="1:12" ht="15" x14ac:dyDescent="0.25">
      <c r="A27" s="55" t="s">
        <v>66</v>
      </c>
      <c r="B27" s="56"/>
      <c r="C27" s="56"/>
      <c r="D27" s="56"/>
      <c r="E27" s="56"/>
      <c r="F27" s="56"/>
      <c r="G27" s="117"/>
      <c r="H27" s="120"/>
      <c r="I27" s="203">
        <f t="shared" si="2"/>
        <v>0</v>
      </c>
      <c r="J27" s="3"/>
      <c r="L27" s="48"/>
    </row>
    <row r="28" spans="1:12" ht="15.75" thickBot="1" x14ac:dyDescent="0.3">
      <c r="A28" s="57" t="s">
        <v>53</v>
      </c>
      <c r="B28" s="100"/>
      <c r="C28" s="100"/>
      <c r="D28" s="100"/>
      <c r="E28" s="100"/>
      <c r="F28" s="100"/>
      <c r="G28" s="117"/>
      <c r="H28" s="120"/>
      <c r="I28" s="203">
        <f t="shared" si="2"/>
        <v>0</v>
      </c>
      <c r="J28" s="3"/>
      <c r="L28" s="48"/>
    </row>
    <row r="29" spans="1:12" ht="30.75" customHeight="1" thickBot="1" x14ac:dyDescent="0.3">
      <c r="A29" s="58" t="s">
        <v>19</v>
      </c>
      <c r="B29" s="207">
        <f>SUM(B22,B24,B25,B26,B27,B28)</f>
        <v>0</v>
      </c>
      <c r="C29" s="207">
        <f t="shared" ref="C29" si="3">SUM(C22,C24,C25,C26,C27,C28)</f>
        <v>0</v>
      </c>
      <c r="D29" s="207">
        <f t="shared" ref="D29" si="4">SUM(D22,D24,D25,D26,D27,D28)</f>
        <v>0</v>
      </c>
      <c r="E29" s="207">
        <f t="shared" ref="E29" si="5">SUM(E22,E24,E25,E26,E27,E28)</f>
        <v>0</v>
      </c>
      <c r="F29" s="207">
        <f t="shared" ref="F29" si="6">SUM(F22,F24,F25,F26,F27,F28)</f>
        <v>0</v>
      </c>
      <c r="G29" s="127"/>
      <c r="H29" s="128"/>
      <c r="I29" s="204">
        <f>SUM(B29:F29)</f>
        <v>0</v>
      </c>
      <c r="J29" s="79" t="str">
        <f>IF(I29&lt;&gt;'B - Equipe 2'!G41,"La somme répartie est différente de l'aide demandée dans l'onglet B - Equipe 2"," ")</f>
        <v xml:space="preserve"> </v>
      </c>
      <c r="L29" s="48"/>
    </row>
    <row r="30" spans="1:12" ht="15" x14ac:dyDescent="0.25">
      <c r="A30" s="59"/>
      <c r="B30" s="60"/>
      <c r="C30" s="60"/>
      <c r="D30" s="60"/>
      <c r="E30" s="60"/>
      <c r="F30" s="60"/>
      <c r="G30" s="60"/>
      <c r="H30" s="60"/>
      <c r="I30" s="205"/>
      <c r="J30" s="76"/>
      <c r="K30" s="60"/>
      <c r="L30" s="79"/>
    </row>
    <row r="31" spans="1:12" ht="15" x14ac:dyDescent="0.25">
      <c r="A31" s="88" t="s">
        <v>67</v>
      </c>
      <c r="B31" s="60"/>
      <c r="C31" s="60"/>
      <c r="D31" s="60"/>
      <c r="E31" s="60"/>
      <c r="F31" s="60"/>
      <c r="G31" s="60"/>
      <c r="H31" s="60"/>
      <c r="I31" s="205"/>
      <c r="J31" s="76"/>
      <c r="K31" s="60"/>
      <c r="L31" s="79"/>
    </row>
    <row r="32" spans="1:12" ht="18" x14ac:dyDescent="0.25">
      <c r="A32" s="59"/>
      <c r="B32" s="60"/>
      <c r="C32" s="60"/>
      <c r="D32" s="60"/>
      <c r="E32" s="60"/>
      <c r="F32" s="60"/>
      <c r="G32" s="355" t="s">
        <v>132</v>
      </c>
      <c r="H32" s="355"/>
      <c r="I32" s="355"/>
      <c r="J32" s="76"/>
      <c r="K32" s="60"/>
    </row>
    <row r="33" spans="1:12" ht="15" customHeight="1" thickBot="1" x14ac:dyDescent="0.3">
      <c r="A33" s="50" t="s">
        <v>22</v>
      </c>
      <c r="B33" s="49"/>
      <c r="C33" s="361" t="e">
        <f>#REF!</f>
        <v>#REF!</v>
      </c>
      <c r="D33" s="361"/>
      <c r="E33" s="361"/>
      <c r="F33" s="361"/>
      <c r="J33" s="124"/>
      <c r="K33" s="124"/>
    </row>
    <row r="34" spans="1:12" ht="15.75" thickBot="1" x14ac:dyDescent="0.3">
      <c r="B34" s="356" t="s">
        <v>23</v>
      </c>
      <c r="C34" s="357"/>
      <c r="D34" s="357"/>
      <c r="E34" s="357"/>
      <c r="F34" s="357"/>
      <c r="G34" s="357"/>
      <c r="H34" s="357"/>
      <c r="I34" s="357"/>
    </row>
    <row r="35" spans="1:12" ht="39" thickBot="1" x14ac:dyDescent="0.3">
      <c r="A35" s="51" t="s">
        <v>40</v>
      </c>
      <c r="B35" s="125" t="s">
        <v>137</v>
      </c>
      <c r="C35" s="125" t="s">
        <v>138</v>
      </c>
      <c r="D35" s="125" t="s">
        <v>139</v>
      </c>
      <c r="E35" s="125" t="s">
        <v>140</v>
      </c>
      <c r="F35" s="125" t="s">
        <v>141</v>
      </c>
      <c r="G35" s="115" t="s">
        <v>49</v>
      </c>
      <c r="H35" s="118" t="s">
        <v>110</v>
      </c>
      <c r="I35" s="202" t="s">
        <v>50</v>
      </c>
      <c r="J35" s="3"/>
      <c r="L35" s="48"/>
    </row>
    <row r="36" spans="1:12" ht="42.75" customHeight="1" x14ac:dyDescent="0.25">
      <c r="A36" s="52" t="s">
        <v>51</v>
      </c>
      <c r="B36" s="53"/>
      <c r="C36" s="53"/>
      <c r="D36" s="53"/>
      <c r="E36" s="53"/>
      <c r="F36" s="53"/>
      <c r="G36" s="116"/>
      <c r="H36" s="119"/>
      <c r="I36" s="203">
        <f t="shared" ref="I36:I42" si="7">SUM(B36:F36)</f>
        <v>0</v>
      </c>
      <c r="J36" s="3"/>
      <c r="L36" s="48"/>
    </row>
    <row r="37" spans="1:12" ht="42.75" customHeight="1" x14ac:dyDescent="0.25">
      <c r="A37" s="52" t="s">
        <v>64</v>
      </c>
      <c r="B37" s="53"/>
      <c r="C37" s="53"/>
      <c r="D37" s="53"/>
      <c r="E37" s="53"/>
      <c r="F37" s="53"/>
      <c r="G37" s="117"/>
      <c r="H37" s="120"/>
      <c r="I37" s="203">
        <f t="shared" si="7"/>
        <v>0</v>
      </c>
      <c r="J37" s="3"/>
      <c r="L37" s="48"/>
    </row>
    <row r="38" spans="1:12" ht="15" x14ac:dyDescent="0.25">
      <c r="A38" s="54" t="s">
        <v>62</v>
      </c>
      <c r="B38" s="53"/>
      <c r="C38" s="53"/>
      <c r="D38" s="53"/>
      <c r="E38" s="53"/>
      <c r="F38" s="53"/>
      <c r="G38" s="117"/>
      <c r="H38" s="120"/>
      <c r="I38" s="203">
        <f t="shared" si="7"/>
        <v>0</v>
      </c>
      <c r="J38" s="3"/>
      <c r="L38" s="48"/>
    </row>
    <row r="39" spans="1:12" ht="25.5" x14ac:dyDescent="0.25">
      <c r="A39" s="54" t="s">
        <v>60</v>
      </c>
      <c r="B39" s="53"/>
      <c r="C39" s="53"/>
      <c r="D39" s="53"/>
      <c r="E39" s="53"/>
      <c r="F39" s="53"/>
      <c r="G39" s="117"/>
      <c r="H39" s="120"/>
      <c r="I39" s="203">
        <f t="shared" si="7"/>
        <v>0</v>
      </c>
      <c r="J39" s="3"/>
      <c r="L39" s="48"/>
    </row>
    <row r="40" spans="1:12" ht="42" customHeight="1" x14ac:dyDescent="0.25">
      <c r="A40" s="55" t="s">
        <v>63</v>
      </c>
      <c r="B40" s="56"/>
      <c r="C40" s="56"/>
      <c r="D40" s="56"/>
      <c r="E40" s="56"/>
      <c r="F40" s="56"/>
      <c r="G40" s="117"/>
      <c r="H40" s="120"/>
      <c r="I40" s="203">
        <f t="shared" si="7"/>
        <v>0</v>
      </c>
      <c r="J40" s="3"/>
      <c r="L40" s="48"/>
    </row>
    <row r="41" spans="1:12" ht="15" x14ac:dyDescent="0.25">
      <c r="A41" s="55" t="s">
        <v>66</v>
      </c>
      <c r="B41" s="56"/>
      <c r="C41" s="56"/>
      <c r="D41" s="56"/>
      <c r="E41" s="56"/>
      <c r="F41" s="56"/>
      <c r="G41" s="117"/>
      <c r="H41" s="120"/>
      <c r="I41" s="203">
        <f t="shared" si="7"/>
        <v>0</v>
      </c>
      <c r="J41" s="3"/>
      <c r="L41" s="48"/>
    </row>
    <row r="42" spans="1:12" ht="15.75" thickBot="1" x14ac:dyDescent="0.3">
      <c r="A42" s="57" t="s">
        <v>53</v>
      </c>
      <c r="B42" s="100"/>
      <c r="C42" s="100"/>
      <c r="D42" s="100"/>
      <c r="E42" s="100"/>
      <c r="F42" s="100"/>
      <c r="G42" s="117"/>
      <c r="H42" s="120"/>
      <c r="I42" s="203">
        <f t="shared" si="7"/>
        <v>0</v>
      </c>
      <c r="J42" s="3"/>
      <c r="L42" s="48"/>
    </row>
    <row r="43" spans="1:12" ht="30.75" customHeight="1" thickBot="1" x14ac:dyDescent="0.3">
      <c r="A43" s="58" t="s">
        <v>19</v>
      </c>
      <c r="B43" s="207">
        <f>SUM(B36,B38,B39,B40,B41,B42)</f>
        <v>0</v>
      </c>
      <c r="C43" s="207">
        <f t="shared" ref="C43" si="8">SUM(C36,C38,C39,C40,C41,C42)</f>
        <v>0</v>
      </c>
      <c r="D43" s="207">
        <f t="shared" ref="D43" si="9">SUM(D36,D38,D39,D40,D41,D42)</f>
        <v>0</v>
      </c>
      <c r="E43" s="207">
        <f t="shared" ref="E43" si="10">SUM(E36,E38,E39,E40,E41,E42)</f>
        <v>0</v>
      </c>
      <c r="F43" s="207">
        <f t="shared" ref="F43" si="11">SUM(F36,F38,F39,F40,F41,F42)</f>
        <v>0</v>
      </c>
      <c r="G43" s="127"/>
      <c r="H43" s="128"/>
      <c r="I43" s="204">
        <f>SUM(B43:F43)</f>
        <v>0</v>
      </c>
      <c r="J43" s="79" t="e">
        <f>IF(I43&lt;&gt;#REF!,"La somme répartie est différente de l'aide demandée dans l'onglet C - Equipe 3"," ")</f>
        <v>#REF!</v>
      </c>
      <c r="L43" s="48"/>
    </row>
    <row r="44" spans="1:12" ht="15" x14ac:dyDescent="0.25">
      <c r="A44" s="59"/>
      <c r="B44" s="60"/>
      <c r="C44" s="60"/>
      <c r="D44" s="60"/>
      <c r="E44" s="60"/>
      <c r="F44" s="60"/>
      <c r="G44" s="60"/>
      <c r="H44" s="60"/>
      <c r="I44" s="205"/>
      <c r="J44" s="76"/>
      <c r="K44" s="60"/>
      <c r="L44" s="79"/>
    </row>
    <row r="45" spans="1:12" ht="15" x14ac:dyDescent="0.25">
      <c r="A45" s="88" t="s">
        <v>67</v>
      </c>
      <c r="B45" s="60"/>
      <c r="C45" s="60"/>
      <c r="D45" s="60"/>
      <c r="E45" s="60"/>
      <c r="F45" s="60"/>
      <c r="G45" s="60"/>
      <c r="H45" s="60"/>
      <c r="I45" s="205"/>
      <c r="J45" s="76"/>
      <c r="K45" s="60"/>
      <c r="L45" s="79"/>
    </row>
    <row r="46" spans="1:12" ht="18" x14ac:dyDescent="0.25">
      <c r="A46" s="59"/>
      <c r="B46" s="60"/>
      <c r="C46" s="60"/>
      <c r="D46" s="60"/>
      <c r="E46" s="60"/>
      <c r="F46" s="60"/>
      <c r="G46" s="355" t="s">
        <v>132</v>
      </c>
      <c r="H46" s="355"/>
      <c r="I46" s="355"/>
      <c r="J46" s="76"/>
      <c r="K46" s="60"/>
    </row>
    <row r="47" spans="1:12" ht="19.5" customHeight="1" thickBot="1" x14ac:dyDescent="0.3">
      <c r="A47" s="50" t="s">
        <v>24</v>
      </c>
      <c r="B47" s="49"/>
      <c r="C47" s="361">
        <f>'D - Equipe 4'!C5:E5</f>
        <v>0</v>
      </c>
      <c r="D47" s="361"/>
      <c r="E47" s="361"/>
      <c r="F47" s="361"/>
      <c r="J47" s="124"/>
      <c r="K47" s="124"/>
    </row>
    <row r="48" spans="1:12" ht="15.75" thickBot="1" x14ac:dyDescent="0.3">
      <c r="B48" s="356" t="s">
        <v>25</v>
      </c>
      <c r="C48" s="357"/>
      <c r="D48" s="357"/>
      <c r="E48" s="357"/>
      <c r="F48" s="357"/>
      <c r="G48" s="357"/>
      <c r="H48" s="357"/>
      <c r="I48" s="357"/>
      <c r="J48" s="3"/>
      <c r="K48" s="3"/>
    </row>
    <row r="49" spans="1:12" ht="39" thickBot="1" x14ac:dyDescent="0.3">
      <c r="A49" s="51" t="s">
        <v>40</v>
      </c>
      <c r="B49" s="125" t="s">
        <v>137</v>
      </c>
      <c r="C49" s="125" t="s">
        <v>138</v>
      </c>
      <c r="D49" s="125" t="s">
        <v>139</v>
      </c>
      <c r="E49" s="125" t="s">
        <v>140</v>
      </c>
      <c r="F49" s="125" t="s">
        <v>141</v>
      </c>
      <c r="G49" s="115" t="s">
        <v>49</v>
      </c>
      <c r="H49" s="118" t="s">
        <v>110</v>
      </c>
      <c r="I49" s="202" t="s">
        <v>50</v>
      </c>
      <c r="J49" s="3"/>
      <c r="L49" s="48"/>
    </row>
    <row r="50" spans="1:12" ht="40.5" customHeight="1" x14ac:dyDescent="0.25">
      <c r="A50" s="52" t="s">
        <v>51</v>
      </c>
      <c r="B50" s="53"/>
      <c r="C50" s="53"/>
      <c r="D50" s="53"/>
      <c r="E50" s="53"/>
      <c r="F50" s="53"/>
      <c r="G50" s="116"/>
      <c r="H50" s="119"/>
      <c r="I50" s="203">
        <f t="shared" ref="I50:I56" si="12">SUM(B50:F50)</f>
        <v>0</v>
      </c>
      <c r="J50" s="3"/>
      <c r="L50" s="48"/>
    </row>
    <row r="51" spans="1:12" ht="40.5" customHeight="1" x14ac:dyDescent="0.25">
      <c r="A51" s="52" t="s">
        <v>64</v>
      </c>
      <c r="B51" s="53"/>
      <c r="C51" s="53"/>
      <c r="D51" s="53"/>
      <c r="E51" s="53"/>
      <c r="F51" s="53"/>
      <c r="G51" s="117"/>
      <c r="H51" s="120"/>
      <c r="I51" s="203">
        <f t="shared" si="12"/>
        <v>0</v>
      </c>
      <c r="J51" s="3"/>
      <c r="L51" s="48"/>
    </row>
    <row r="52" spans="1:12" ht="15" x14ac:dyDescent="0.25">
      <c r="A52" s="54" t="s">
        <v>62</v>
      </c>
      <c r="B52" s="53"/>
      <c r="C52" s="53"/>
      <c r="D52" s="53"/>
      <c r="E52" s="53"/>
      <c r="F52" s="53"/>
      <c r="G52" s="117"/>
      <c r="H52" s="120"/>
      <c r="I52" s="203">
        <f t="shared" si="12"/>
        <v>0</v>
      </c>
      <c r="J52" s="3"/>
      <c r="L52" s="48"/>
    </row>
    <row r="53" spans="1:12" ht="25.5" x14ac:dyDescent="0.25">
      <c r="A53" s="54" t="s">
        <v>60</v>
      </c>
      <c r="B53" s="53"/>
      <c r="C53" s="53"/>
      <c r="D53" s="53"/>
      <c r="E53" s="53"/>
      <c r="F53" s="53"/>
      <c r="G53" s="117"/>
      <c r="H53" s="120"/>
      <c r="I53" s="203">
        <f t="shared" si="12"/>
        <v>0</v>
      </c>
      <c r="J53" s="3"/>
      <c r="L53" s="48"/>
    </row>
    <row r="54" spans="1:12" ht="43.5" customHeight="1" x14ac:dyDescent="0.25">
      <c r="A54" s="55" t="s">
        <v>63</v>
      </c>
      <c r="B54" s="56"/>
      <c r="C54" s="56"/>
      <c r="D54" s="56"/>
      <c r="E54" s="56"/>
      <c r="F54" s="56"/>
      <c r="G54" s="117"/>
      <c r="H54" s="120"/>
      <c r="I54" s="203">
        <f t="shared" si="12"/>
        <v>0</v>
      </c>
      <c r="J54" s="3"/>
      <c r="L54" s="48"/>
    </row>
    <row r="55" spans="1:12" ht="15" x14ac:dyDescent="0.25">
      <c r="A55" s="55" t="s">
        <v>66</v>
      </c>
      <c r="B55" s="56"/>
      <c r="C55" s="56"/>
      <c r="D55" s="56"/>
      <c r="E55" s="56"/>
      <c r="F55" s="56"/>
      <c r="G55" s="117"/>
      <c r="H55" s="120"/>
      <c r="I55" s="203">
        <f t="shared" si="12"/>
        <v>0</v>
      </c>
      <c r="J55" s="3"/>
      <c r="L55" s="48"/>
    </row>
    <row r="56" spans="1:12" ht="15.75" thickBot="1" x14ac:dyDescent="0.3">
      <c r="A56" s="57" t="s">
        <v>53</v>
      </c>
      <c r="B56" s="100"/>
      <c r="C56" s="100"/>
      <c r="D56" s="100"/>
      <c r="E56" s="100"/>
      <c r="F56" s="100"/>
      <c r="G56" s="117"/>
      <c r="H56" s="120"/>
      <c r="I56" s="203">
        <f t="shared" si="12"/>
        <v>0</v>
      </c>
      <c r="J56" s="3"/>
      <c r="L56" s="48"/>
    </row>
    <row r="57" spans="1:12" ht="24.75" customHeight="1" thickBot="1" x14ac:dyDescent="0.3">
      <c r="A57" s="58" t="s">
        <v>19</v>
      </c>
      <c r="B57" s="207">
        <f>SUM(B50,B52,B53,B54,B55,B56)</f>
        <v>0</v>
      </c>
      <c r="C57" s="207">
        <f t="shared" ref="C57" si="13">SUM(C50,C52,C53,C54,C55,C56)</f>
        <v>0</v>
      </c>
      <c r="D57" s="207">
        <f t="shared" ref="D57" si="14">SUM(D50,D52,D53,D54,D55,D56)</f>
        <v>0</v>
      </c>
      <c r="E57" s="207">
        <f t="shared" ref="E57" si="15">SUM(E50,E52,E53,E54,E55,E56)</f>
        <v>0</v>
      </c>
      <c r="F57" s="207">
        <f t="shared" ref="F57" si="16">SUM(F50,F52,F53,F54,F55,F56)</f>
        <v>0</v>
      </c>
      <c r="G57" s="127"/>
      <c r="H57" s="128"/>
      <c r="I57" s="204">
        <f>SUM(B57:F57)</f>
        <v>0</v>
      </c>
      <c r="J57" s="79" t="str">
        <f>IF(I57&lt;&gt;'D - Equipe 4'!G41,"La somme répartie est différente de l'aide demandée dans l'onglet D - Equipe 4"," ")</f>
        <v xml:space="preserve"> </v>
      </c>
      <c r="L57" s="48"/>
    </row>
    <row r="58" spans="1:12" ht="15" x14ac:dyDescent="0.25">
      <c r="A58" s="59"/>
      <c r="B58" s="60"/>
      <c r="C58" s="60"/>
      <c r="D58" s="60"/>
      <c r="E58" s="60"/>
      <c r="F58" s="60"/>
      <c r="G58" s="60"/>
      <c r="H58" s="60"/>
      <c r="I58" s="205"/>
      <c r="J58" s="76"/>
      <c r="K58" s="60"/>
      <c r="L58" s="79"/>
    </row>
    <row r="59" spans="1:12" ht="15" x14ac:dyDescent="0.25">
      <c r="A59" s="88" t="s">
        <v>67</v>
      </c>
      <c r="B59" s="60"/>
      <c r="C59" s="60"/>
      <c r="D59" s="60"/>
      <c r="E59" s="60"/>
      <c r="F59" s="60"/>
      <c r="G59" s="60"/>
      <c r="H59" s="60"/>
      <c r="I59" s="205"/>
      <c r="J59" s="76"/>
      <c r="K59" s="60"/>
      <c r="L59" s="79"/>
    </row>
    <row r="60" spans="1:12" ht="17.25" customHeight="1" x14ac:dyDescent="0.25">
      <c r="A60" s="59"/>
      <c r="B60" s="60"/>
      <c r="C60" s="60"/>
      <c r="D60" s="60"/>
      <c r="E60" s="60"/>
      <c r="F60" s="60"/>
      <c r="G60" s="355" t="s">
        <v>132</v>
      </c>
      <c r="H60" s="355"/>
      <c r="I60" s="355"/>
      <c r="J60" s="76"/>
      <c r="K60" s="60"/>
      <c r="L60" s="80"/>
    </row>
    <row r="61" spans="1:12" ht="17.25" customHeight="1" thickBot="1" x14ac:dyDescent="0.3">
      <c r="A61" s="50" t="s">
        <v>26</v>
      </c>
      <c r="B61" s="49"/>
      <c r="C61" s="361">
        <f>'E - Equipe 5'!C5:E5</f>
        <v>0</v>
      </c>
      <c r="D61" s="361"/>
      <c r="E61" s="361"/>
      <c r="F61" s="361"/>
      <c r="J61" s="124"/>
      <c r="K61" s="124"/>
      <c r="L61" s="80"/>
    </row>
    <row r="62" spans="1:12" ht="17.25" customHeight="1" thickBot="1" x14ac:dyDescent="0.3">
      <c r="B62" s="356" t="s">
        <v>27</v>
      </c>
      <c r="C62" s="357"/>
      <c r="D62" s="357"/>
      <c r="E62" s="357"/>
      <c r="F62" s="357"/>
      <c r="G62" s="357"/>
      <c r="H62" s="357"/>
      <c r="I62" s="357"/>
      <c r="L62" s="80"/>
    </row>
    <row r="63" spans="1:12" ht="39" thickBot="1" x14ac:dyDescent="0.3">
      <c r="A63" s="51" t="s">
        <v>40</v>
      </c>
      <c r="B63" s="125" t="s">
        <v>137</v>
      </c>
      <c r="C63" s="125" t="s">
        <v>138</v>
      </c>
      <c r="D63" s="125" t="s">
        <v>139</v>
      </c>
      <c r="E63" s="125" t="s">
        <v>140</v>
      </c>
      <c r="F63" s="125" t="s">
        <v>141</v>
      </c>
      <c r="G63" s="115" t="s">
        <v>49</v>
      </c>
      <c r="H63" s="118" t="s">
        <v>110</v>
      </c>
      <c r="I63" s="202" t="s">
        <v>50</v>
      </c>
      <c r="J63" s="3"/>
      <c r="L63" s="48"/>
    </row>
    <row r="64" spans="1:12" ht="45.75" customHeight="1" x14ac:dyDescent="0.25">
      <c r="A64" s="52" t="s">
        <v>51</v>
      </c>
      <c r="B64" s="53"/>
      <c r="C64" s="53"/>
      <c r="D64" s="53"/>
      <c r="E64" s="53"/>
      <c r="F64" s="53"/>
      <c r="G64" s="116"/>
      <c r="H64" s="119"/>
      <c r="I64" s="203">
        <f t="shared" ref="I64:I70" si="17">SUM(B64:F64)</f>
        <v>0</v>
      </c>
      <c r="J64" s="3"/>
      <c r="L64" s="48"/>
    </row>
    <row r="65" spans="1:12" ht="45.75" customHeight="1" x14ac:dyDescent="0.25">
      <c r="A65" s="52" t="s">
        <v>64</v>
      </c>
      <c r="B65" s="53"/>
      <c r="C65" s="53"/>
      <c r="D65" s="53"/>
      <c r="E65" s="53"/>
      <c r="F65" s="53"/>
      <c r="G65" s="117"/>
      <c r="H65" s="120"/>
      <c r="I65" s="203">
        <f t="shared" si="17"/>
        <v>0</v>
      </c>
      <c r="J65" s="3"/>
      <c r="L65" s="48"/>
    </row>
    <row r="66" spans="1:12" ht="17.25" customHeight="1" x14ac:dyDescent="0.25">
      <c r="A66" s="54" t="s">
        <v>62</v>
      </c>
      <c r="B66" s="53"/>
      <c r="C66" s="53"/>
      <c r="D66" s="53"/>
      <c r="E66" s="53"/>
      <c r="F66" s="53"/>
      <c r="G66" s="117"/>
      <c r="H66" s="120"/>
      <c r="I66" s="203">
        <f t="shared" si="17"/>
        <v>0</v>
      </c>
      <c r="J66" s="3"/>
      <c r="L66" s="48"/>
    </row>
    <row r="67" spans="1:12" ht="27" customHeight="1" x14ac:dyDescent="0.25">
      <c r="A67" s="54" t="s">
        <v>60</v>
      </c>
      <c r="B67" s="53"/>
      <c r="C67" s="53"/>
      <c r="D67" s="53"/>
      <c r="E67" s="53"/>
      <c r="F67" s="53"/>
      <c r="G67" s="117"/>
      <c r="H67" s="120"/>
      <c r="I67" s="203">
        <f t="shared" si="17"/>
        <v>0</v>
      </c>
      <c r="J67" s="3"/>
      <c r="L67" s="48"/>
    </row>
    <row r="68" spans="1:12" ht="39.75" customHeight="1" x14ac:dyDescent="0.25">
      <c r="A68" s="55" t="s">
        <v>63</v>
      </c>
      <c r="B68" s="56"/>
      <c r="C68" s="56"/>
      <c r="D68" s="56"/>
      <c r="E68" s="56"/>
      <c r="F68" s="56"/>
      <c r="G68" s="117"/>
      <c r="H68" s="120"/>
      <c r="I68" s="203">
        <f t="shared" si="17"/>
        <v>0</v>
      </c>
      <c r="J68" s="3"/>
      <c r="L68" s="48"/>
    </row>
    <row r="69" spans="1:12" ht="15" x14ac:dyDescent="0.25">
      <c r="A69" s="55" t="s">
        <v>66</v>
      </c>
      <c r="B69" s="56"/>
      <c r="C69" s="56"/>
      <c r="D69" s="56"/>
      <c r="E69" s="56"/>
      <c r="F69" s="56"/>
      <c r="G69" s="117"/>
      <c r="H69" s="120"/>
      <c r="I69" s="203">
        <f t="shared" si="17"/>
        <v>0</v>
      </c>
      <c r="J69" s="3"/>
      <c r="L69" s="48"/>
    </row>
    <row r="70" spans="1:12" ht="17.25" customHeight="1" thickBot="1" x14ac:dyDescent="0.3">
      <c r="A70" s="57" t="s">
        <v>53</v>
      </c>
      <c r="B70" s="100"/>
      <c r="C70" s="100"/>
      <c r="D70" s="100"/>
      <c r="E70" s="100"/>
      <c r="F70" s="100"/>
      <c r="G70" s="117"/>
      <c r="H70" s="120"/>
      <c r="I70" s="203">
        <f t="shared" si="17"/>
        <v>0</v>
      </c>
      <c r="J70" s="3"/>
      <c r="L70" s="48"/>
    </row>
    <row r="71" spans="1:12" ht="36" customHeight="1" thickBot="1" x14ac:dyDescent="0.3">
      <c r="A71" s="58" t="s">
        <v>19</v>
      </c>
      <c r="B71" s="207">
        <f>SUM(B64,B66,B67,B68,B69,B70)</f>
        <v>0</v>
      </c>
      <c r="C71" s="207">
        <f t="shared" ref="C71" si="18">SUM(C64,C66,C67,C68,C69,C70)</f>
        <v>0</v>
      </c>
      <c r="D71" s="207">
        <f t="shared" ref="D71" si="19">SUM(D64,D66,D67,D68,D69,D70)</f>
        <v>0</v>
      </c>
      <c r="E71" s="207">
        <f t="shared" ref="E71" si="20">SUM(E64,E66,E67,E68,E69,E70)</f>
        <v>0</v>
      </c>
      <c r="F71" s="207">
        <f t="shared" ref="F71" si="21">SUM(F64,F66,F67,F68,F69,F70)</f>
        <v>0</v>
      </c>
      <c r="G71" s="127"/>
      <c r="H71" s="128"/>
      <c r="I71" s="204">
        <f>SUM(B71:F71)</f>
        <v>0</v>
      </c>
      <c r="J71" s="79" t="str">
        <f>IF(I71&lt;&gt;'E - Equipe 5'!G41,"La somme répartie est différente de l'aide demandée dans l'onglet E - Equipe 5"," ")</f>
        <v xml:space="preserve"> </v>
      </c>
      <c r="L71" s="48"/>
    </row>
    <row r="72" spans="1:12" ht="15" x14ac:dyDescent="0.25">
      <c r="A72" s="59"/>
      <c r="B72" s="205"/>
      <c r="C72" s="205"/>
      <c r="D72" s="205"/>
      <c r="E72" s="205"/>
      <c r="F72" s="205"/>
      <c r="G72" s="60"/>
      <c r="H72" s="60"/>
      <c r="I72" s="205"/>
      <c r="J72" s="76"/>
      <c r="K72" s="60"/>
    </row>
    <row r="73" spans="1:12" ht="24.95" customHeight="1" x14ac:dyDescent="0.25">
      <c r="A73" s="88" t="s">
        <v>67</v>
      </c>
      <c r="B73" s="62"/>
      <c r="C73" s="62"/>
      <c r="D73" s="62"/>
      <c r="E73" s="62"/>
    </row>
    <row r="74" spans="1:12" s="63" customFormat="1" ht="18" x14ac:dyDescent="0.25">
      <c r="A74" s="124"/>
      <c r="B74" s="124"/>
      <c r="C74" s="124"/>
      <c r="D74" s="124"/>
      <c r="E74" s="124"/>
      <c r="F74" s="124"/>
      <c r="G74" s="355" t="s">
        <v>132</v>
      </c>
      <c r="H74" s="355"/>
      <c r="I74" s="355"/>
      <c r="J74" s="124"/>
      <c r="K74" s="124"/>
      <c r="L74" s="8"/>
    </row>
    <row r="75" spans="1:12" ht="17.25" customHeight="1" thickBot="1" x14ac:dyDescent="0.3">
      <c r="A75" s="50" t="s">
        <v>78</v>
      </c>
      <c r="B75" s="49"/>
      <c r="C75" s="361">
        <f>'F - Equipe 6'!C5:E5</f>
        <v>0</v>
      </c>
      <c r="D75" s="361"/>
      <c r="E75" s="361"/>
      <c r="F75" s="361"/>
      <c r="J75" s="124"/>
    </row>
    <row r="76" spans="1:12" ht="15.75" thickBot="1" x14ac:dyDescent="0.3">
      <c r="B76" s="356" t="s">
        <v>79</v>
      </c>
      <c r="C76" s="357"/>
      <c r="D76" s="357"/>
      <c r="E76" s="357"/>
      <c r="F76" s="357"/>
      <c r="G76" s="357"/>
      <c r="H76" s="357"/>
      <c r="I76" s="357"/>
    </row>
    <row r="77" spans="1:12" ht="39" thickBot="1" x14ac:dyDescent="0.3">
      <c r="A77" s="51" t="s">
        <v>40</v>
      </c>
      <c r="B77" s="125" t="s">
        <v>137</v>
      </c>
      <c r="C77" s="125" t="s">
        <v>138</v>
      </c>
      <c r="D77" s="125" t="s">
        <v>139</v>
      </c>
      <c r="E77" s="125" t="s">
        <v>140</v>
      </c>
      <c r="F77" s="125" t="s">
        <v>141</v>
      </c>
      <c r="G77" s="115" t="s">
        <v>49</v>
      </c>
      <c r="H77" s="118" t="s">
        <v>110</v>
      </c>
      <c r="I77" s="202" t="s">
        <v>50</v>
      </c>
      <c r="J77" s="3"/>
    </row>
    <row r="78" spans="1:12" ht="15" x14ac:dyDescent="0.25">
      <c r="A78" s="52" t="s">
        <v>51</v>
      </c>
      <c r="B78" s="53"/>
      <c r="C78" s="53"/>
      <c r="D78" s="53"/>
      <c r="E78" s="53"/>
      <c r="F78" s="53"/>
      <c r="G78" s="116"/>
      <c r="H78" s="119"/>
      <c r="I78" s="203">
        <f t="shared" ref="I78:I84" si="22">SUM(B78:F78)</f>
        <v>0</v>
      </c>
      <c r="J78" s="3"/>
    </row>
    <row r="79" spans="1:12" ht="15" x14ac:dyDescent="0.25">
      <c r="A79" s="52" t="s">
        <v>64</v>
      </c>
      <c r="B79" s="53"/>
      <c r="C79" s="53"/>
      <c r="D79" s="53"/>
      <c r="E79" s="53"/>
      <c r="F79" s="53"/>
      <c r="G79" s="117"/>
      <c r="H79" s="120"/>
      <c r="I79" s="203">
        <f t="shared" si="22"/>
        <v>0</v>
      </c>
      <c r="J79" s="3"/>
    </row>
    <row r="80" spans="1:12" ht="15" x14ac:dyDescent="0.25">
      <c r="A80" s="54" t="s">
        <v>62</v>
      </c>
      <c r="B80" s="53"/>
      <c r="C80" s="53"/>
      <c r="D80" s="53"/>
      <c r="E80" s="53"/>
      <c r="F80" s="53"/>
      <c r="G80" s="117"/>
      <c r="H80" s="120"/>
      <c r="I80" s="203">
        <f t="shared" si="22"/>
        <v>0</v>
      </c>
      <c r="J80" s="3"/>
    </row>
    <row r="81" spans="1:10" ht="25.5" x14ac:dyDescent="0.25">
      <c r="A81" s="54" t="s">
        <v>60</v>
      </c>
      <c r="B81" s="53"/>
      <c r="C81" s="53"/>
      <c r="D81" s="53"/>
      <c r="E81" s="53"/>
      <c r="F81" s="53"/>
      <c r="G81" s="117"/>
      <c r="H81" s="120"/>
      <c r="I81" s="203">
        <f t="shared" si="22"/>
        <v>0</v>
      </c>
      <c r="J81" s="3"/>
    </row>
    <row r="82" spans="1:10" ht="51" x14ac:dyDescent="0.25">
      <c r="A82" s="55" t="s">
        <v>63</v>
      </c>
      <c r="B82" s="56"/>
      <c r="C82" s="56"/>
      <c r="D82" s="56"/>
      <c r="E82" s="56"/>
      <c r="F82" s="56"/>
      <c r="G82" s="117"/>
      <c r="H82" s="120"/>
      <c r="I82" s="203">
        <f t="shared" si="22"/>
        <v>0</v>
      </c>
      <c r="J82" s="3"/>
    </row>
    <row r="83" spans="1:10" ht="24.75" customHeight="1" x14ac:dyDescent="0.25">
      <c r="A83" s="55" t="s">
        <v>66</v>
      </c>
      <c r="B83" s="56"/>
      <c r="C83" s="56"/>
      <c r="D83" s="56"/>
      <c r="E83" s="56"/>
      <c r="F83" s="56"/>
      <c r="G83" s="117"/>
      <c r="H83" s="120"/>
      <c r="I83" s="203">
        <f t="shared" si="22"/>
        <v>0</v>
      </c>
      <c r="J83" s="3"/>
    </row>
    <row r="84" spans="1:10" ht="29.25" customHeight="1" thickBot="1" x14ac:dyDescent="0.3">
      <c r="A84" s="57" t="s">
        <v>53</v>
      </c>
      <c r="B84" s="100"/>
      <c r="C84" s="100"/>
      <c r="D84" s="100"/>
      <c r="E84" s="100"/>
      <c r="F84" s="100"/>
      <c r="G84" s="117"/>
      <c r="H84" s="120"/>
      <c r="I84" s="203">
        <f t="shared" si="22"/>
        <v>0</v>
      </c>
      <c r="J84" s="3"/>
    </row>
    <row r="85" spans="1:10" ht="35.25" customHeight="1" thickBot="1" x14ac:dyDescent="0.3">
      <c r="A85" s="58" t="s">
        <v>19</v>
      </c>
      <c r="B85" s="207">
        <f>SUM(B78,B80,B81,B82,B83,B84)</f>
        <v>0</v>
      </c>
      <c r="C85" s="207">
        <f t="shared" ref="C85" si="23">SUM(C78,C80,C81,C82,C83,C84)</f>
        <v>0</v>
      </c>
      <c r="D85" s="207">
        <f t="shared" ref="D85" si="24">SUM(D78,D80,D81,D82,D83,D84)</f>
        <v>0</v>
      </c>
      <c r="E85" s="207">
        <f t="shared" ref="E85" si="25">SUM(E78,E80,E81,E82,E83,E84)</f>
        <v>0</v>
      </c>
      <c r="F85" s="207">
        <f t="shared" ref="F85" si="26">SUM(F78,F80,F81,F82,F83,F84)</f>
        <v>0</v>
      </c>
      <c r="G85" s="127"/>
      <c r="H85" s="128"/>
      <c r="I85" s="204">
        <f>SUM(B85:F85)</f>
        <v>0</v>
      </c>
      <c r="J85" s="79" t="str">
        <f>IF(I85&lt;&gt;'F - Equipe 6'!G41,"La somme répartie est différente de l'aide demandée dans l'onglet F - Equipe 6"," ")</f>
        <v xml:space="preserve"> </v>
      </c>
    </row>
    <row r="86" spans="1:10" ht="15" x14ac:dyDescent="0.25">
      <c r="A86" s="59"/>
      <c r="B86" s="60"/>
      <c r="C86" s="60"/>
      <c r="D86" s="60"/>
      <c r="E86" s="60"/>
      <c r="F86" s="60"/>
      <c r="G86" s="60"/>
      <c r="H86" s="60"/>
      <c r="I86" s="205"/>
      <c r="J86" s="76"/>
    </row>
    <row r="87" spans="1:10" x14ac:dyDescent="0.25">
      <c r="A87" s="88" t="s">
        <v>67</v>
      </c>
      <c r="B87" s="62"/>
      <c r="C87" s="62"/>
      <c r="D87" s="62"/>
      <c r="E87" s="62"/>
    </row>
    <row r="88" spans="1:10" ht="18" x14ac:dyDescent="0.25">
      <c r="G88" s="355" t="s">
        <v>132</v>
      </c>
      <c r="H88" s="355"/>
      <c r="I88" s="355"/>
    </row>
    <row r="89" spans="1:10" ht="15" customHeight="1" thickBot="1" x14ac:dyDescent="0.3">
      <c r="A89" s="50" t="s">
        <v>80</v>
      </c>
      <c r="B89" s="49"/>
      <c r="C89" s="361">
        <f>'G - Equipe 7'!C5:E5</f>
        <v>0</v>
      </c>
      <c r="D89" s="361"/>
      <c r="E89" s="361"/>
      <c r="F89" s="361"/>
    </row>
    <row r="90" spans="1:10" ht="15.75" thickBot="1" x14ac:dyDescent="0.3">
      <c r="B90" s="356" t="s">
        <v>81</v>
      </c>
      <c r="C90" s="357"/>
      <c r="D90" s="357"/>
      <c r="E90" s="357"/>
      <c r="F90" s="357"/>
      <c r="G90" s="357"/>
      <c r="H90" s="357"/>
      <c r="I90" s="357"/>
    </row>
    <row r="91" spans="1:10" ht="39" thickBot="1" x14ac:dyDescent="0.3">
      <c r="A91" s="51" t="s">
        <v>40</v>
      </c>
      <c r="B91" s="125" t="s">
        <v>137</v>
      </c>
      <c r="C91" s="125" t="s">
        <v>138</v>
      </c>
      <c r="D91" s="125" t="s">
        <v>139</v>
      </c>
      <c r="E91" s="125" t="s">
        <v>140</v>
      </c>
      <c r="F91" s="125" t="s">
        <v>141</v>
      </c>
      <c r="G91" s="115" t="s">
        <v>49</v>
      </c>
      <c r="H91" s="118" t="s">
        <v>110</v>
      </c>
      <c r="I91" s="202" t="s">
        <v>50</v>
      </c>
    </row>
    <row r="92" spans="1:10" ht="15" x14ac:dyDescent="0.25">
      <c r="A92" s="52" t="s">
        <v>51</v>
      </c>
      <c r="B92" s="53"/>
      <c r="C92" s="53"/>
      <c r="D92" s="53"/>
      <c r="E92" s="53"/>
      <c r="F92" s="53"/>
      <c r="G92" s="116"/>
      <c r="H92" s="119"/>
      <c r="I92" s="203">
        <f t="shared" ref="I92:I98" si="27">SUM(B92:F92)</f>
        <v>0</v>
      </c>
    </row>
    <row r="93" spans="1:10" ht="15" x14ac:dyDescent="0.25">
      <c r="A93" s="52" t="s">
        <v>64</v>
      </c>
      <c r="B93" s="53"/>
      <c r="C93" s="53"/>
      <c r="D93" s="53"/>
      <c r="E93" s="53"/>
      <c r="F93" s="53"/>
      <c r="G93" s="117"/>
      <c r="H93" s="120"/>
      <c r="I93" s="203">
        <f t="shared" si="27"/>
        <v>0</v>
      </c>
    </row>
    <row r="94" spans="1:10" ht="15" x14ac:dyDescent="0.25">
      <c r="A94" s="54" t="s">
        <v>62</v>
      </c>
      <c r="B94" s="53"/>
      <c r="C94" s="53"/>
      <c r="D94" s="53"/>
      <c r="E94" s="53"/>
      <c r="F94" s="53"/>
      <c r="G94" s="117"/>
      <c r="H94" s="120"/>
      <c r="I94" s="203">
        <f t="shared" si="27"/>
        <v>0</v>
      </c>
    </row>
    <row r="95" spans="1:10" ht="25.5" x14ac:dyDescent="0.25">
      <c r="A95" s="54" t="s">
        <v>60</v>
      </c>
      <c r="B95" s="53"/>
      <c r="C95" s="53"/>
      <c r="D95" s="53"/>
      <c r="E95" s="53"/>
      <c r="F95" s="53"/>
      <c r="G95" s="117"/>
      <c r="H95" s="120"/>
      <c r="I95" s="203">
        <f t="shared" si="27"/>
        <v>0</v>
      </c>
    </row>
    <row r="96" spans="1:10" ht="51" x14ac:dyDescent="0.25">
      <c r="A96" s="55" t="s">
        <v>63</v>
      </c>
      <c r="B96" s="56"/>
      <c r="C96" s="56"/>
      <c r="D96" s="56"/>
      <c r="E96" s="56"/>
      <c r="F96" s="56"/>
      <c r="G96" s="117"/>
      <c r="H96" s="120"/>
      <c r="I96" s="203">
        <f t="shared" si="27"/>
        <v>0</v>
      </c>
    </row>
    <row r="97" spans="1:10" ht="15" x14ac:dyDescent="0.25">
      <c r="A97" s="55" t="s">
        <v>66</v>
      </c>
      <c r="B97" s="56"/>
      <c r="C97" s="56"/>
      <c r="D97" s="56"/>
      <c r="E97" s="56"/>
      <c r="F97" s="56"/>
      <c r="G97" s="117"/>
      <c r="H97" s="120"/>
      <c r="I97" s="203">
        <f t="shared" si="27"/>
        <v>0</v>
      </c>
    </row>
    <row r="98" spans="1:10" ht="15.75" thickBot="1" x14ac:dyDescent="0.3">
      <c r="A98" s="57" t="s">
        <v>53</v>
      </c>
      <c r="B98" s="100"/>
      <c r="C98" s="100"/>
      <c r="D98" s="100"/>
      <c r="E98" s="100"/>
      <c r="F98" s="100"/>
      <c r="G98" s="117"/>
      <c r="H98" s="120"/>
      <c r="I98" s="203">
        <f t="shared" si="27"/>
        <v>0</v>
      </c>
    </row>
    <row r="99" spans="1:10" ht="36" customHeight="1" thickBot="1" x14ac:dyDescent="0.3">
      <c r="A99" s="58" t="s">
        <v>19</v>
      </c>
      <c r="B99" s="207">
        <f>SUM(B92,B94,B95,B96,B97,B98)</f>
        <v>0</v>
      </c>
      <c r="C99" s="207">
        <f t="shared" ref="C99" si="28">SUM(C92,C94,C95,C96,C97,C98)</f>
        <v>0</v>
      </c>
      <c r="D99" s="207">
        <f t="shared" ref="D99" si="29">SUM(D92,D94,D95,D96,D97,D98)</f>
        <v>0</v>
      </c>
      <c r="E99" s="207">
        <f t="shared" ref="E99" si="30">SUM(E92,E94,E95,E96,E97,E98)</f>
        <v>0</v>
      </c>
      <c r="F99" s="207">
        <f t="shared" ref="F99" si="31">SUM(F92,F94,F95,F96,F97,F98)</f>
        <v>0</v>
      </c>
      <c r="G99" s="127"/>
      <c r="H99" s="128"/>
      <c r="I99" s="204">
        <f>SUM(B99:F99)</f>
        <v>0</v>
      </c>
      <c r="J99" s="79" t="str">
        <f>IF(I99&lt;&gt;'G - Equipe 7'!G41,"La somme répartie est différente de l'aide demandée dans l'onglet G - Equipe 7"," ")</f>
        <v xml:space="preserve"> </v>
      </c>
    </row>
    <row r="100" spans="1:10" ht="15" x14ac:dyDescent="0.25">
      <c r="A100" s="59"/>
      <c r="B100" s="60"/>
      <c r="C100" s="60"/>
      <c r="D100" s="60"/>
      <c r="E100" s="60"/>
      <c r="F100" s="60"/>
      <c r="G100" s="60"/>
      <c r="H100" s="60"/>
      <c r="I100" s="205"/>
    </row>
    <row r="101" spans="1:10" x14ac:dyDescent="0.25">
      <c r="A101" s="88" t="s">
        <v>67</v>
      </c>
      <c r="B101" s="62"/>
      <c r="C101" s="62"/>
      <c r="D101" s="62"/>
      <c r="E101" s="62"/>
    </row>
    <row r="102" spans="1:10" ht="18" x14ac:dyDescent="0.25">
      <c r="G102" s="355" t="s">
        <v>132</v>
      </c>
      <c r="H102" s="355"/>
      <c r="I102" s="355"/>
    </row>
    <row r="103" spans="1:10" ht="15" customHeight="1" thickBot="1" x14ac:dyDescent="0.3">
      <c r="A103" s="50" t="s">
        <v>82</v>
      </c>
      <c r="B103" s="49"/>
      <c r="C103" s="361">
        <f>'H - Equipe 8'!C5:E5</f>
        <v>0</v>
      </c>
      <c r="D103" s="361"/>
      <c r="E103" s="361"/>
      <c r="F103" s="361"/>
    </row>
    <row r="104" spans="1:10" ht="15.75" thickBot="1" x14ac:dyDescent="0.3">
      <c r="B104" s="356" t="s">
        <v>83</v>
      </c>
      <c r="C104" s="357"/>
      <c r="D104" s="357"/>
      <c r="E104" s="357"/>
      <c r="F104" s="357"/>
      <c r="G104" s="357"/>
      <c r="H104" s="357"/>
      <c r="I104" s="357"/>
    </row>
    <row r="105" spans="1:10" ht="39" thickBot="1" x14ac:dyDescent="0.3">
      <c r="A105" s="51" t="s">
        <v>40</v>
      </c>
      <c r="B105" s="125" t="s">
        <v>137</v>
      </c>
      <c r="C105" s="125" t="s">
        <v>138</v>
      </c>
      <c r="D105" s="125" t="s">
        <v>139</v>
      </c>
      <c r="E105" s="125" t="s">
        <v>140</v>
      </c>
      <c r="F105" s="125" t="s">
        <v>141</v>
      </c>
      <c r="G105" s="115" t="s">
        <v>49</v>
      </c>
      <c r="H105" s="118" t="s">
        <v>110</v>
      </c>
      <c r="I105" s="202" t="s">
        <v>50</v>
      </c>
    </row>
    <row r="106" spans="1:10" ht="15" x14ac:dyDescent="0.25">
      <c r="A106" s="52" t="s">
        <v>51</v>
      </c>
      <c r="B106" s="53"/>
      <c r="C106" s="53"/>
      <c r="D106" s="53"/>
      <c r="E106" s="53"/>
      <c r="F106" s="53"/>
      <c r="G106" s="116"/>
      <c r="H106" s="119"/>
      <c r="I106" s="203">
        <f t="shared" ref="I106" si="32">SUM(B106:F106)</f>
        <v>0</v>
      </c>
    </row>
    <row r="107" spans="1:10" ht="15" x14ac:dyDescent="0.25">
      <c r="A107" s="52" t="s">
        <v>64</v>
      </c>
      <c r="B107" s="53"/>
      <c r="C107" s="53"/>
      <c r="D107" s="53"/>
      <c r="E107" s="53"/>
      <c r="F107" s="53"/>
      <c r="G107" s="117"/>
      <c r="H107" s="120"/>
      <c r="I107" s="203">
        <f t="shared" ref="I107:I112" si="33">SUM(B107:F107)</f>
        <v>0</v>
      </c>
    </row>
    <row r="108" spans="1:10" ht="15" x14ac:dyDescent="0.25">
      <c r="A108" s="54" t="s">
        <v>62</v>
      </c>
      <c r="B108" s="53"/>
      <c r="C108" s="53"/>
      <c r="D108" s="53"/>
      <c r="E108" s="53"/>
      <c r="F108" s="53"/>
      <c r="G108" s="117"/>
      <c r="H108" s="120"/>
      <c r="I108" s="203">
        <f t="shared" si="33"/>
        <v>0</v>
      </c>
    </row>
    <row r="109" spans="1:10" ht="25.5" x14ac:dyDescent="0.25">
      <c r="A109" s="54" t="s">
        <v>60</v>
      </c>
      <c r="B109" s="53"/>
      <c r="C109" s="53"/>
      <c r="D109" s="53"/>
      <c r="E109" s="53"/>
      <c r="F109" s="53"/>
      <c r="G109" s="117"/>
      <c r="H109" s="120"/>
      <c r="I109" s="203">
        <f t="shared" si="33"/>
        <v>0</v>
      </c>
    </row>
    <row r="110" spans="1:10" ht="51" x14ac:dyDescent="0.25">
      <c r="A110" s="55" t="s">
        <v>63</v>
      </c>
      <c r="B110" s="56"/>
      <c r="C110" s="56"/>
      <c r="D110" s="56"/>
      <c r="E110" s="56"/>
      <c r="F110" s="56"/>
      <c r="G110" s="117"/>
      <c r="H110" s="120"/>
      <c r="I110" s="203">
        <f t="shared" si="33"/>
        <v>0</v>
      </c>
    </row>
    <row r="111" spans="1:10" ht="15" x14ac:dyDescent="0.25">
      <c r="A111" s="55" t="s">
        <v>66</v>
      </c>
      <c r="B111" s="56"/>
      <c r="C111" s="56"/>
      <c r="D111" s="56"/>
      <c r="E111" s="56"/>
      <c r="F111" s="56"/>
      <c r="G111" s="117"/>
      <c r="H111" s="120"/>
      <c r="I111" s="203">
        <f t="shared" si="33"/>
        <v>0</v>
      </c>
    </row>
    <row r="112" spans="1:10" ht="15.75" thickBot="1" x14ac:dyDescent="0.3">
      <c r="A112" s="57" t="s">
        <v>53</v>
      </c>
      <c r="B112" s="100"/>
      <c r="C112" s="100"/>
      <c r="D112" s="100"/>
      <c r="E112" s="100"/>
      <c r="F112" s="100"/>
      <c r="G112" s="117"/>
      <c r="H112" s="120"/>
      <c r="I112" s="203">
        <f t="shared" si="33"/>
        <v>0</v>
      </c>
    </row>
    <row r="113" spans="1:10" ht="39" customHeight="1" thickBot="1" x14ac:dyDescent="0.3">
      <c r="A113" s="58" t="s">
        <v>19</v>
      </c>
      <c r="B113" s="207">
        <f>SUM(B106,B108,B109,B110,B111,B112)</f>
        <v>0</v>
      </c>
      <c r="C113" s="207">
        <f t="shared" ref="C113" si="34">SUM(C106,C108,C109,C110,C111,C112)</f>
        <v>0</v>
      </c>
      <c r="D113" s="207">
        <f t="shared" ref="D113" si="35">SUM(D106,D108,D109,D110,D111,D112)</f>
        <v>0</v>
      </c>
      <c r="E113" s="207">
        <f t="shared" ref="E113" si="36">SUM(E106,E108,E109,E110,E111,E112)</f>
        <v>0</v>
      </c>
      <c r="F113" s="207">
        <f t="shared" ref="F113" si="37">SUM(F106,F108,F109,F110,F111,F112)</f>
        <v>0</v>
      </c>
      <c r="G113" s="127"/>
      <c r="H113" s="128"/>
      <c r="I113" s="204">
        <f>SUM(B113:F113)</f>
        <v>0</v>
      </c>
      <c r="J113" s="79" t="str">
        <f>IF(I113&lt;&gt;'H - Equipe 8'!G41,"La somme répartie est différente de l'aide demandée dans l'onglet H - Equipe 8"," ")</f>
        <v xml:space="preserve"> </v>
      </c>
    </row>
    <row r="114" spans="1:10" ht="15" x14ac:dyDescent="0.25">
      <c r="A114" s="59"/>
      <c r="B114" s="60"/>
      <c r="C114" s="60"/>
      <c r="D114" s="60"/>
      <c r="E114" s="60"/>
      <c r="F114" s="60"/>
      <c r="G114" s="60"/>
      <c r="H114" s="60"/>
      <c r="I114" s="205"/>
    </row>
    <row r="115" spans="1:10" x14ac:dyDescent="0.25">
      <c r="A115" s="88" t="s">
        <v>67</v>
      </c>
      <c r="B115" s="62"/>
      <c r="C115" s="62"/>
      <c r="D115" s="62"/>
      <c r="E115" s="62"/>
    </row>
    <row r="116" spans="1:10" ht="18" x14ac:dyDescent="0.25">
      <c r="G116" s="355" t="s">
        <v>132</v>
      </c>
      <c r="H116" s="355"/>
      <c r="I116" s="355"/>
    </row>
    <row r="117" spans="1:10" ht="15" customHeight="1" thickBot="1" x14ac:dyDescent="0.3">
      <c r="A117" s="50" t="s">
        <v>84</v>
      </c>
      <c r="B117" s="49"/>
      <c r="C117" s="361">
        <f>'I - Equipe 9'!C5:E5</f>
        <v>0</v>
      </c>
      <c r="D117" s="361"/>
      <c r="E117" s="361"/>
      <c r="F117" s="361"/>
    </row>
    <row r="118" spans="1:10" ht="15.75" thickBot="1" x14ac:dyDescent="0.3">
      <c r="B118" s="356" t="s">
        <v>85</v>
      </c>
      <c r="C118" s="357"/>
      <c r="D118" s="357"/>
      <c r="E118" s="357"/>
      <c r="F118" s="357"/>
      <c r="G118" s="357"/>
      <c r="H118" s="357"/>
      <c r="I118" s="357"/>
    </row>
    <row r="119" spans="1:10" ht="39" thickBot="1" x14ac:dyDescent="0.3">
      <c r="A119" s="51" t="s">
        <v>40</v>
      </c>
      <c r="B119" s="125" t="s">
        <v>137</v>
      </c>
      <c r="C119" s="125" t="s">
        <v>138</v>
      </c>
      <c r="D119" s="125" t="s">
        <v>139</v>
      </c>
      <c r="E119" s="125" t="s">
        <v>140</v>
      </c>
      <c r="F119" s="125" t="s">
        <v>141</v>
      </c>
      <c r="G119" s="115" t="s">
        <v>49</v>
      </c>
      <c r="H119" s="118" t="s">
        <v>110</v>
      </c>
      <c r="I119" s="202" t="s">
        <v>50</v>
      </c>
    </row>
    <row r="120" spans="1:10" ht="15" x14ac:dyDescent="0.25">
      <c r="A120" s="52" t="s">
        <v>51</v>
      </c>
      <c r="B120" s="53"/>
      <c r="C120" s="53"/>
      <c r="D120" s="53"/>
      <c r="E120" s="53"/>
      <c r="F120" s="53"/>
      <c r="G120" s="116"/>
      <c r="H120" s="119"/>
      <c r="I120" s="203">
        <f t="shared" ref="I120:I126" si="38">SUM(B120:F120)</f>
        <v>0</v>
      </c>
    </row>
    <row r="121" spans="1:10" ht="15" x14ac:dyDescent="0.25">
      <c r="A121" s="52" t="s">
        <v>64</v>
      </c>
      <c r="B121" s="53"/>
      <c r="C121" s="53"/>
      <c r="D121" s="53"/>
      <c r="E121" s="53"/>
      <c r="F121" s="53"/>
      <c r="G121" s="117"/>
      <c r="H121" s="120"/>
      <c r="I121" s="203">
        <f t="shared" si="38"/>
        <v>0</v>
      </c>
    </row>
    <row r="122" spans="1:10" ht="15" x14ac:dyDescent="0.25">
      <c r="A122" s="54" t="s">
        <v>62</v>
      </c>
      <c r="B122" s="53"/>
      <c r="C122" s="53"/>
      <c r="D122" s="53"/>
      <c r="E122" s="53"/>
      <c r="F122" s="53"/>
      <c r="G122" s="117"/>
      <c r="H122" s="120"/>
      <c r="I122" s="203">
        <f t="shared" si="38"/>
        <v>0</v>
      </c>
    </row>
    <row r="123" spans="1:10" ht="25.5" x14ac:dyDescent="0.25">
      <c r="A123" s="54" t="s">
        <v>60</v>
      </c>
      <c r="B123" s="53"/>
      <c r="C123" s="53"/>
      <c r="D123" s="53"/>
      <c r="E123" s="53"/>
      <c r="F123" s="53"/>
      <c r="G123" s="117"/>
      <c r="H123" s="120"/>
      <c r="I123" s="203">
        <f t="shared" si="38"/>
        <v>0</v>
      </c>
    </row>
    <row r="124" spans="1:10" ht="51" x14ac:dyDescent="0.25">
      <c r="A124" s="55" t="s">
        <v>63</v>
      </c>
      <c r="B124" s="56"/>
      <c r="C124" s="56"/>
      <c r="D124" s="56"/>
      <c r="E124" s="56"/>
      <c r="F124" s="56"/>
      <c r="G124" s="117"/>
      <c r="H124" s="120"/>
      <c r="I124" s="203">
        <f t="shared" si="38"/>
        <v>0</v>
      </c>
    </row>
    <row r="125" spans="1:10" ht="15" x14ac:dyDescent="0.25">
      <c r="A125" s="55" t="s">
        <v>66</v>
      </c>
      <c r="B125" s="56"/>
      <c r="C125" s="56"/>
      <c r="D125" s="56"/>
      <c r="E125" s="56"/>
      <c r="F125" s="56"/>
      <c r="G125" s="117"/>
      <c r="H125" s="120"/>
      <c r="I125" s="203">
        <f t="shared" si="38"/>
        <v>0</v>
      </c>
    </row>
    <row r="126" spans="1:10" ht="15.75" thickBot="1" x14ac:dyDescent="0.3">
      <c r="A126" s="57" t="s">
        <v>53</v>
      </c>
      <c r="B126" s="100"/>
      <c r="C126" s="100"/>
      <c r="D126" s="100"/>
      <c r="E126" s="100"/>
      <c r="F126" s="100"/>
      <c r="G126" s="117"/>
      <c r="H126" s="120"/>
      <c r="I126" s="203">
        <f t="shared" si="38"/>
        <v>0</v>
      </c>
    </row>
    <row r="127" spans="1:10" ht="35.25" customHeight="1" thickBot="1" x14ac:dyDescent="0.3">
      <c r="A127" s="58" t="s">
        <v>19</v>
      </c>
      <c r="B127" s="207">
        <f>SUM(B120,B122,B123,B124,B125,B126)</f>
        <v>0</v>
      </c>
      <c r="C127" s="207">
        <f t="shared" ref="C127" si="39">SUM(C120,C122,C123,C124,C125,C126)</f>
        <v>0</v>
      </c>
      <c r="D127" s="207">
        <f t="shared" ref="D127" si="40">SUM(D120,D122,D123,D124,D125,D126)</f>
        <v>0</v>
      </c>
      <c r="E127" s="207">
        <f t="shared" ref="E127" si="41">SUM(E120,E122,E123,E124,E125,E126)</f>
        <v>0</v>
      </c>
      <c r="F127" s="207">
        <f t="shared" ref="F127" si="42">SUM(F120,F122,F123,F124,F125,F126)</f>
        <v>0</v>
      </c>
      <c r="G127" s="127"/>
      <c r="H127" s="128"/>
      <c r="I127" s="204">
        <f>SUM(B127:F127)</f>
        <v>0</v>
      </c>
      <c r="J127" s="79" t="str">
        <f>IF(I127&lt;&gt;'I - Equipe 9'!G41,"La somme répartie est différente de l'aide demandée dans l'onglet I - Equipe 9"," ")</f>
        <v xml:space="preserve"> </v>
      </c>
    </row>
    <row r="128" spans="1:10" ht="15" x14ac:dyDescent="0.25">
      <c r="A128" s="59"/>
      <c r="B128" s="60"/>
      <c r="C128" s="60"/>
      <c r="D128" s="60"/>
      <c r="E128" s="60"/>
      <c r="F128" s="60"/>
      <c r="G128" s="60"/>
      <c r="H128" s="60"/>
      <c r="I128" s="205"/>
    </row>
    <row r="129" spans="1:10" x14ac:dyDescent="0.25">
      <c r="A129" s="88" t="s">
        <v>67</v>
      </c>
      <c r="B129" s="62"/>
      <c r="C129" s="62"/>
      <c r="D129" s="62"/>
      <c r="E129" s="62"/>
    </row>
    <row r="130" spans="1:10" ht="18" x14ac:dyDescent="0.25">
      <c r="G130" s="355" t="s">
        <v>132</v>
      </c>
      <c r="H130" s="355"/>
      <c r="I130" s="355"/>
    </row>
    <row r="131" spans="1:10" ht="15" customHeight="1" thickBot="1" x14ac:dyDescent="0.3">
      <c r="A131" s="50" t="s">
        <v>86</v>
      </c>
      <c r="B131" s="49"/>
      <c r="C131" s="361">
        <f>'J - Equipe 10'!C5:E5</f>
        <v>0</v>
      </c>
      <c r="D131" s="361"/>
      <c r="E131" s="361"/>
      <c r="F131" s="361"/>
    </row>
    <row r="132" spans="1:10" ht="15.75" thickBot="1" x14ac:dyDescent="0.3">
      <c r="B132" s="356" t="s">
        <v>87</v>
      </c>
      <c r="C132" s="357"/>
      <c r="D132" s="357"/>
      <c r="E132" s="357"/>
      <c r="F132" s="357"/>
      <c r="G132" s="357"/>
      <c r="H132" s="357"/>
      <c r="I132" s="357"/>
    </row>
    <row r="133" spans="1:10" ht="39" thickBot="1" x14ac:dyDescent="0.3">
      <c r="A133" s="51" t="s">
        <v>40</v>
      </c>
      <c r="B133" s="125" t="s">
        <v>137</v>
      </c>
      <c r="C133" s="125" t="s">
        <v>138</v>
      </c>
      <c r="D133" s="125" t="s">
        <v>139</v>
      </c>
      <c r="E133" s="125" t="s">
        <v>140</v>
      </c>
      <c r="F133" s="125" t="s">
        <v>141</v>
      </c>
      <c r="G133" s="115" t="s">
        <v>49</v>
      </c>
      <c r="H133" s="118" t="s">
        <v>110</v>
      </c>
      <c r="I133" s="202" t="s">
        <v>50</v>
      </c>
    </row>
    <row r="134" spans="1:10" ht="15" x14ac:dyDescent="0.25">
      <c r="A134" s="52" t="s">
        <v>51</v>
      </c>
      <c r="B134" s="53"/>
      <c r="C134" s="53"/>
      <c r="D134" s="53"/>
      <c r="E134" s="53"/>
      <c r="F134" s="53"/>
      <c r="G134" s="116"/>
      <c r="H134" s="119"/>
      <c r="I134" s="203">
        <f t="shared" ref="I134:I140" si="43">SUM(B134:F134)</f>
        <v>0</v>
      </c>
    </row>
    <row r="135" spans="1:10" ht="15" x14ac:dyDescent="0.25">
      <c r="A135" s="52" t="s">
        <v>64</v>
      </c>
      <c r="B135" s="53"/>
      <c r="C135" s="53"/>
      <c r="D135" s="53"/>
      <c r="E135" s="53"/>
      <c r="F135" s="53"/>
      <c r="G135" s="117"/>
      <c r="H135" s="120"/>
      <c r="I135" s="203">
        <f t="shared" si="43"/>
        <v>0</v>
      </c>
    </row>
    <row r="136" spans="1:10" ht="15" x14ac:dyDescent="0.25">
      <c r="A136" s="54" t="s">
        <v>62</v>
      </c>
      <c r="B136" s="53"/>
      <c r="C136" s="53"/>
      <c r="D136" s="53"/>
      <c r="E136" s="53"/>
      <c r="F136" s="53"/>
      <c r="G136" s="117"/>
      <c r="H136" s="120"/>
      <c r="I136" s="203">
        <f t="shared" si="43"/>
        <v>0</v>
      </c>
    </row>
    <row r="137" spans="1:10" ht="25.5" x14ac:dyDescent="0.25">
      <c r="A137" s="54" t="s">
        <v>60</v>
      </c>
      <c r="B137" s="53"/>
      <c r="C137" s="53"/>
      <c r="D137" s="53"/>
      <c r="E137" s="53"/>
      <c r="F137" s="53"/>
      <c r="G137" s="117"/>
      <c r="H137" s="120"/>
      <c r="I137" s="203">
        <f>SUM(B137:F137)</f>
        <v>0</v>
      </c>
    </row>
    <row r="138" spans="1:10" ht="51" x14ac:dyDescent="0.25">
      <c r="A138" s="55" t="s">
        <v>63</v>
      </c>
      <c r="B138" s="56"/>
      <c r="C138" s="56"/>
      <c r="D138" s="56"/>
      <c r="E138" s="56"/>
      <c r="F138" s="56"/>
      <c r="G138" s="117"/>
      <c r="H138" s="120"/>
      <c r="I138" s="203">
        <f t="shared" si="43"/>
        <v>0</v>
      </c>
    </row>
    <row r="139" spans="1:10" ht="15" x14ac:dyDescent="0.25">
      <c r="A139" s="55" t="s">
        <v>66</v>
      </c>
      <c r="B139" s="56"/>
      <c r="C139" s="56"/>
      <c r="D139" s="56"/>
      <c r="E139" s="56"/>
      <c r="F139" s="56"/>
      <c r="G139" s="117"/>
      <c r="H139" s="120"/>
      <c r="I139" s="203">
        <f t="shared" si="43"/>
        <v>0</v>
      </c>
    </row>
    <row r="140" spans="1:10" ht="15.75" thickBot="1" x14ac:dyDescent="0.3">
      <c r="A140" s="57" t="s">
        <v>53</v>
      </c>
      <c r="B140" s="100"/>
      <c r="C140" s="100"/>
      <c r="D140" s="100"/>
      <c r="E140" s="100"/>
      <c r="F140" s="100"/>
      <c r="G140" s="117"/>
      <c r="H140" s="120"/>
      <c r="I140" s="203">
        <f t="shared" si="43"/>
        <v>0</v>
      </c>
    </row>
    <row r="141" spans="1:10" ht="33" customHeight="1" thickBot="1" x14ac:dyDescent="0.3">
      <c r="A141" s="58" t="s">
        <v>19</v>
      </c>
      <c r="B141" s="207">
        <f>SUM(B134,B136,B137,B138,B139,B140)</f>
        <v>0</v>
      </c>
      <c r="C141" s="207">
        <f t="shared" ref="C141" si="44">SUM(C134,C136,C137,C138,C139,C140)</f>
        <v>0</v>
      </c>
      <c r="D141" s="207">
        <f t="shared" ref="D141" si="45">SUM(D134,D136,D137,D138,D139,D140)</f>
        <v>0</v>
      </c>
      <c r="E141" s="207">
        <f t="shared" ref="E141" si="46">SUM(E134,E136,E137,E138,E139,E140)</f>
        <v>0</v>
      </c>
      <c r="F141" s="207">
        <f t="shared" ref="F141" si="47">SUM(F134,F136,F137,F138,F139,F140)</f>
        <v>0</v>
      </c>
      <c r="G141" s="127"/>
      <c r="H141" s="128"/>
      <c r="I141" s="204">
        <f>SUM(B141:F141)</f>
        <v>0</v>
      </c>
      <c r="J141" s="79" t="str">
        <f>IF(I141&lt;&gt;'J - Equipe 10'!G41,"La somme répartie est différente de l'aide demandée dans l'onglet J - Equipe 10"," ")</f>
        <v xml:space="preserve"> </v>
      </c>
    </row>
    <row r="142" spans="1:10" ht="15" x14ac:dyDescent="0.25">
      <c r="A142" s="59"/>
      <c r="B142" s="60"/>
      <c r="C142" s="60"/>
      <c r="D142" s="60"/>
      <c r="E142" s="60"/>
      <c r="F142" s="60"/>
      <c r="G142" s="60"/>
      <c r="H142" s="60"/>
      <c r="I142" s="205"/>
    </row>
    <row r="143" spans="1:10" x14ac:dyDescent="0.25">
      <c r="A143" s="88" t="s">
        <v>67</v>
      </c>
      <c r="B143" s="62"/>
      <c r="C143" s="62"/>
      <c r="D143" s="62"/>
      <c r="E143" s="62"/>
    </row>
  </sheetData>
  <sheetProtection algorithmName="SHA-512" hashValue="8SORcpsYSkJtrntrVeeplg4OHeCmBMPHd2GPEY08xZWQoEVl9xX6VDJdpuwLv0uQmB4w5Ck2V33cJsWaft9G5A==" saltValue="2vLvWyTFXaDMlxh3r8scjA==" spinCount="100000" sheet="1" objects="1" scenarios="1"/>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32">
    <mergeCell ref="G102:I102"/>
    <mergeCell ref="G116:I116"/>
    <mergeCell ref="G130:I130"/>
    <mergeCell ref="C103:F103"/>
    <mergeCell ref="C89:F89"/>
    <mergeCell ref="B132:I132"/>
    <mergeCell ref="B104:I104"/>
    <mergeCell ref="B118:I118"/>
    <mergeCell ref="C131:F131"/>
    <mergeCell ref="C117:F117"/>
    <mergeCell ref="A1:I1"/>
    <mergeCell ref="B76:I76"/>
    <mergeCell ref="B90:I90"/>
    <mergeCell ref="G88:I88"/>
    <mergeCell ref="C75:F75"/>
    <mergeCell ref="C61:F61"/>
    <mergeCell ref="C47:F47"/>
    <mergeCell ref="B20:I20"/>
    <mergeCell ref="C3:E3"/>
    <mergeCell ref="C5:E5"/>
    <mergeCell ref="C19:F19"/>
    <mergeCell ref="C33:F33"/>
    <mergeCell ref="G18:I18"/>
    <mergeCell ref="G32:I32"/>
    <mergeCell ref="G46:I46"/>
    <mergeCell ref="G60:I60"/>
    <mergeCell ref="G74:I74"/>
    <mergeCell ref="B62:I62"/>
    <mergeCell ref="G4:I4"/>
    <mergeCell ref="B6:I6"/>
    <mergeCell ref="B34:I34"/>
    <mergeCell ref="B48:I48"/>
  </mergeCells>
  <phoneticPr fontId="25" type="noConversion"/>
  <dataValidations count="1">
    <dataValidation type="whole" allowBlank="1" showInputMessage="1" showErrorMessage="1" sqref="I8:I15 I22:I29 I36:I43 I50:I57 I64:I71 I78:I85 I92:I99 I134:I141 I120:I127 I106:I113" xr:uid="{00000000-0002-0000-0C00-000000000000}">
      <formula1>0</formula1>
      <formula2>1000000000</formula2>
    </dataValidation>
  </dataValidations>
  <printOptions horizontalCentered="1" verticalCentered="1"/>
  <pageMargins left="0.19685039370078741" right="0.19685039370078741" top="0.19685039370078741" bottom="0.19685039370078741" header="0.11811023622047245" footer="0.11811023622047245"/>
  <pageSetup paperSize="9" scale="48" orientation="portrait" r:id="rId2"/>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0"/>
  <sheetViews>
    <sheetView workbookViewId="0">
      <selection activeCell="A7" sqref="A7"/>
    </sheetView>
  </sheetViews>
  <sheetFormatPr baseColWidth="10" defaultColWidth="10.85546875" defaultRowHeight="12.75" x14ac:dyDescent="0.2"/>
  <cols>
    <col min="1" max="1" width="30" style="2" bestFit="1" customWidth="1"/>
    <col min="2" max="16384" width="10.85546875" style="2"/>
  </cols>
  <sheetData>
    <row r="1" spans="1:1" x14ac:dyDescent="0.2">
      <c r="A1" s="75" t="s">
        <v>37</v>
      </c>
    </row>
    <row r="2" spans="1:1" x14ac:dyDescent="0.2">
      <c r="A2" s="2" t="s">
        <v>9</v>
      </c>
    </row>
    <row r="3" spans="1:1" x14ac:dyDescent="0.2">
      <c r="A3" s="2" t="s">
        <v>10</v>
      </c>
    </row>
    <row r="4" spans="1:1" x14ac:dyDescent="0.2">
      <c r="A4" s="2" t="s">
        <v>11</v>
      </c>
    </row>
    <row r="5" spans="1:1" x14ac:dyDescent="0.2">
      <c r="A5" s="2" t="s">
        <v>8</v>
      </c>
    </row>
    <row r="6" spans="1:1" x14ac:dyDescent="0.2">
      <c r="A6" s="2" t="s">
        <v>68</v>
      </c>
    </row>
    <row r="8" spans="1:1" x14ac:dyDescent="0.2">
      <c r="A8" s="81" t="s">
        <v>15</v>
      </c>
    </row>
    <row r="9" spans="1:1" ht="15" x14ac:dyDescent="0.25">
      <c r="A9" t="s">
        <v>12</v>
      </c>
    </row>
    <row r="10" spans="1:1" ht="15" x14ac:dyDescent="0.25">
      <c r="A10" t="s">
        <v>13</v>
      </c>
    </row>
    <row r="11" spans="1:1" ht="15" x14ac:dyDescent="0.25">
      <c r="A11" t="s">
        <v>0</v>
      </c>
    </row>
    <row r="12" spans="1:1" ht="15" x14ac:dyDescent="0.25">
      <c r="A12" t="s">
        <v>1</v>
      </c>
    </row>
    <row r="13" spans="1:1" ht="15" x14ac:dyDescent="0.25">
      <c r="A13" t="s">
        <v>2</v>
      </c>
    </row>
    <row r="14" spans="1:1" ht="15" x14ac:dyDescent="0.25">
      <c r="A14" t="s">
        <v>3</v>
      </c>
    </row>
    <row r="15" spans="1:1" ht="15" x14ac:dyDescent="0.25">
      <c r="A15"/>
    </row>
    <row r="16" spans="1:1" ht="15" x14ac:dyDescent="0.25">
      <c r="A16"/>
    </row>
    <row r="17" spans="1:1" x14ac:dyDescent="0.2">
      <c r="A17" s="81" t="s">
        <v>4</v>
      </c>
    </row>
    <row r="18" spans="1:1" ht="15" x14ac:dyDescent="0.25">
      <c r="A18" t="s">
        <v>5</v>
      </c>
    </row>
    <row r="19" spans="1:1" ht="15" x14ac:dyDescent="0.25">
      <c r="A19" t="s">
        <v>6</v>
      </c>
    </row>
    <row r="20" spans="1:1" ht="15" x14ac:dyDescent="0.25">
      <c r="A20" t="s">
        <v>7</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2"/>
    <pageSetUpPr fitToPage="1"/>
  </sheetPr>
  <dimension ref="A1:G118"/>
  <sheetViews>
    <sheetView showGridLines="0" topLeftCell="A102" zoomScaleSheetLayoutView="100" workbookViewId="0">
      <selection activeCell="E5" sqref="E5"/>
    </sheetView>
  </sheetViews>
  <sheetFormatPr baseColWidth="10" defaultColWidth="10.85546875" defaultRowHeight="12.75" x14ac:dyDescent="0.25"/>
  <cols>
    <col min="1" max="1" width="28" style="48" customWidth="1"/>
    <col min="2" max="3" width="32.28515625" style="48" customWidth="1"/>
    <col min="4" max="4" width="6.5703125" style="48" customWidth="1"/>
    <col min="5" max="5" width="30.140625" style="48" customWidth="1"/>
    <col min="6" max="6" width="2.42578125" style="48" customWidth="1"/>
    <col min="7" max="16384" width="10.85546875" style="48"/>
  </cols>
  <sheetData>
    <row r="1" spans="1:5" ht="57.95" customHeight="1" thickBot="1" x14ac:dyDescent="0.3">
      <c r="A1" s="287" t="s">
        <v>143</v>
      </c>
      <c r="B1" s="288"/>
      <c r="C1" s="289"/>
    </row>
    <row r="2" spans="1:5" ht="15" x14ac:dyDescent="0.25">
      <c r="A2" s="49"/>
      <c r="B2" s="49"/>
      <c r="C2" s="49"/>
    </row>
    <row r="3" spans="1:5" s="77" customFormat="1" ht="15" x14ac:dyDescent="0.25">
      <c r="A3" s="76" t="s">
        <v>28</v>
      </c>
      <c r="B3" s="49"/>
      <c r="C3" s="49">
        <f>'A - Equipe Coordonnateur'!C4:E4</f>
        <v>0</v>
      </c>
    </row>
    <row r="4" spans="1:5" ht="15" x14ac:dyDescent="0.25">
      <c r="A4" s="50"/>
      <c r="B4" s="49"/>
      <c r="C4" s="49"/>
    </row>
    <row r="5" spans="1:5" ht="18.75" customHeight="1" thickBot="1" x14ac:dyDescent="0.3">
      <c r="A5" s="50" t="s">
        <v>133</v>
      </c>
      <c r="B5" s="49"/>
      <c r="C5" s="84">
        <f>'A - Equipe Coordonnateur'!C5:E5</f>
        <v>0</v>
      </c>
    </row>
    <row r="6" spans="1:5" ht="15.75" thickBot="1" x14ac:dyDescent="0.3">
      <c r="B6" s="285" t="s">
        <v>48</v>
      </c>
      <c r="C6" s="286"/>
    </row>
    <row r="7" spans="1:5" ht="13.5" thickBot="1" x14ac:dyDescent="0.3">
      <c r="A7" s="51" t="s">
        <v>40</v>
      </c>
      <c r="B7" s="64" t="s">
        <v>56</v>
      </c>
      <c r="C7" s="65" t="s">
        <v>41</v>
      </c>
      <c r="E7" s="88"/>
    </row>
    <row r="8" spans="1:5" x14ac:dyDescent="0.25">
      <c r="A8" s="52" t="s">
        <v>51</v>
      </c>
      <c r="B8" s="66">
        <f>'A - Equipe Coordonnateur'!F10</f>
        <v>0</v>
      </c>
      <c r="C8" s="67">
        <f>'A - Equipe Coordonnateur'!G10</f>
        <v>0</v>
      </c>
      <c r="E8" s="48" t="str">
        <f>IF($C8&gt;85%*$C13,"%personnel&gt;85%!", "% personnel ok")</f>
        <v>% personnel ok</v>
      </c>
    </row>
    <row r="9" spans="1:5" x14ac:dyDescent="0.25">
      <c r="A9" s="54" t="s">
        <v>62</v>
      </c>
      <c r="B9" s="68">
        <f>'A - Equipe Coordonnateur'!F36</f>
        <v>0</v>
      </c>
      <c r="C9" s="69">
        <f>'A - Equipe Coordonnateur'!G36</f>
        <v>0</v>
      </c>
      <c r="E9" s="63"/>
    </row>
    <row r="10" spans="1:5" x14ac:dyDescent="0.25">
      <c r="A10" s="54" t="s">
        <v>61</v>
      </c>
      <c r="B10" s="68">
        <f>'A - Equipe Coordonnateur'!F39</f>
        <v>0</v>
      </c>
      <c r="C10" s="69">
        <f>'A - Equipe Coordonnateur'!G39</f>
        <v>0</v>
      </c>
      <c r="E10" s="48" t="str">
        <f>IF($C10&gt;20%*$C13,"% prestations&gt;20%!", "% prestations ok")</f>
        <v>% prestations ok</v>
      </c>
    </row>
    <row r="11" spans="1:5" x14ac:dyDescent="0.25">
      <c r="A11" s="55" t="s">
        <v>52</v>
      </c>
      <c r="B11" s="70">
        <f>'A - Equipe Coordonnateur'!F37+'A - Equipe Coordonnateur'!F38</f>
        <v>0</v>
      </c>
      <c r="C11" s="71">
        <f>'A - Equipe Coordonnateur'!G37+'A - Equipe Coordonnateur'!G38</f>
        <v>0</v>
      </c>
    </row>
    <row r="12" spans="1:5" ht="13.5" thickBot="1" x14ac:dyDescent="0.3">
      <c r="A12" s="57" t="s">
        <v>53</v>
      </c>
      <c r="B12" s="72">
        <f>'A - Equipe Coordonnateur'!F40</f>
        <v>0</v>
      </c>
      <c r="C12" s="73">
        <f>'A - Equipe Coordonnateur'!G40</f>
        <v>0</v>
      </c>
      <c r="E12" s="48" t="str">
        <f>IF($C12&lt;=13%*($C8+$C9+$C10+$C11),"Frais de gestion ok","Frais de gestion&gt;13% !")</f>
        <v>Frais de gestion ok</v>
      </c>
    </row>
    <row r="13" spans="1:5" ht="15.75" thickBot="1" x14ac:dyDescent="0.3">
      <c r="A13" s="58" t="s">
        <v>19</v>
      </c>
      <c r="B13" s="206">
        <f>SUM(B8:B12)</f>
        <v>0</v>
      </c>
      <c r="C13" s="207">
        <f>SUM(C8:C12)</f>
        <v>0</v>
      </c>
    </row>
    <row r="14" spans="1:5" ht="15" x14ac:dyDescent="0.25">
      <c r="B14" s="49"/>
      <c r="C14" s="49"/>
    </row>
    <row r="15" spans="1:5" ht="22.5" customHeight="1" thickBot="1" x14ac:dyDescent="0.3">
      <c r="A15" s="50" t="s">
        <v>20</v>
      </c>
      <c r="B15" s="49"/>
      <c r="C15" s="84">
        <f>'B - Equipe 2'!C5:E5</f>
        <v>0</v>
      </c>
    </row>
    <row r="16" spans="1:5" ht="15.75" thickBot="1" x14ac:dyDescent="0.3">
      <c r="B16" s="285" t="s">
        <v>21</v>
      </c>
      <c r="C16" s="286"/>
    </row>
    <row r="17" spans="1:5" ht="13.5" thickBot="1" x14ac:dyDescent="0.3">
      <c r="A17" s="51" t="s">
        <v>40</v>
      </c>
      <c r="B17" s="64" t="s">
        <v>56</v>
      </c>
      <c r="C17" s="65" t="s">
        <v>41</v>
      </c>
      <c r="E17" s="63"/>
    </row>
    <row r="18" spans="1:5" x14ac:dyDescent="0.25">
      <c r="A18" s="52" t="s">
        <v>51</v>
      </c>
      <c r="B18" s="66">
        <f>'B - Equipe 2'!F10</f>
        <v>0</v>
      </c>
      <c r="C18" s="67">
        <f>'B - Equipe 2'!G10</f>
        <v>0</v>
      </c>
      <c r="E18" s="48" t="str">
        <f>IF($C18&gt;85%*$C23,"%personnel&gt;85%!", "% personnel ok")</f>
        <v>% personnel ok</v>
      </c>
    </row>
    <row r="19" spans="1:5" x14ac:dyDescent="0.25">
      <c r="A19" s="54" t="s">
        <v>62</v>
      </c>
      <c r="B19" s="68">
        <f>'B - Equipe 2'!F36</f>
        <v>0</v>
      </c>
      <c r="C19" s="69">
        <f>'B - Equipe 2'!G36</f>
        <v>0</v>
      </c>
      <c r="E19" s="63"/>
    </row>
    <row r="20" spans="1:5" x14ac:dyDescent="0.25">
      <c r="A20" s="54" t="s">
        <v>60</v>
      </c>
      <c r="B20" s="68">
        <f>'B - Equipe 2'!F39</f>
        <v>0</v>
      </c>
      <c r="C20" s="69">
        <f>'B - Equipe 2'!G39</f>
        <v>0</v>
      </c>
      <c r="E20" s="48" t="str">
        <f>IF($C20&gt;20%*$C23,"% prestations&gt;20%!", "% prestations ok")</f>
        <v>% prestations ok</v>
      </c>
    </row>
    <row r="21" spans="1:5" x14ac:dyDescent="0.25">
      <c r="A21" s="55" t="s">
        <v>52</v>
      </c>
      <c r="B21" s="70">
        <f>'B - Equipe 2'!F37+'B - Equipe 2'!F38</f>
        <v>0</v>
      </c>
      <c r="C21" s="71">
        <f>'B - Equipe 2'!G37+'B - Equipe 2'!G38</f>
        <v>0</v>
      </c>
    </row>
    <row r="22" spans="1:5" ht="13.5" thickBot="1" x14ac:dyDescent="0.3">
      <c r="A22" s="57" t="s">
        <v>53</v>
      </c>
      <c r="B22" s="72">
        <f>'B - Equipe 2'!F40</f>
        <v>0</v>
      </c>
      <c r="C22" s="73">
        <f>'B - Equipe 2'!G40</f>
        <v>0</v>
      </c>
      <c r="E22" s="48" t="str">
        <f>IF($C22&lt;=13%*($C18+$C19+$C20+$C21),"Frais de gestion ok","Frais de gestion&gt;13% !")</f>
        <v>Frais de gestion ok</v>
      </c>
    </row>
    <row r="23" spans="1:5" ht="15.75" thickBot="1" x14ac:dyDescent="0.3">
      <c r="A23" s="58" t="s">
        <v>19</v>
      </c>
      <c r="B23" s="206">
        <f>SUM(B18:B22)</f>
        <v>0</v>
      </c>
      <c r="C23" s="207">
        <f>SUM(C18:C22)</f>
        <v>0</v>
      </c>
    </row>
    <row r="24" spans="1:5" ht="15" x14ac:dyDescent="0.25">
      <c r="A24" s="59"/>
      <c r="B24" s="60"/>
      <c r="C24" s="60"/>
    </row>
    <row r="25" spans="1:5" ht="15.75" thickBot="1" x14ac:dyDescent="0.3">
      <c r="A25" s="50" t="s">
        <v>22</v>
      </c>
      <c r="B25" s="49"/>
      <c r="C25" s="84">
        <f>'C - Equipe 3'!C5:E5</f>
        <v>0</v>
      </c>
    </row>
    <row r="26" spans="1:5" ht="15.75" thickBot="1" x14ac:dyDescent="0.3">
      <c r="B26" s="285" t="s">
        <v>23</v>
      </c>
      <c r="C26" s="286"/>
    </row>
    <row r="27" spans="1:5" ht="13.5" thickBot="1" x14ac:dyDescent="0.3">
      <c r="A27" s="51" t="s">
        <v>40</v>
      </c>
      <c r="B27" s="64" t="s">
        <v>36</v>
      </c>
      <c r="C27" s="65" t="s">
        <v>41</v>
      </c>
      <c r="E27" s="63"/>
    </row>
    <row r="28" spans="1:5" x14ac:dyDescent="0.25">
      <c r="A28" s="52" t="s">
        <v>51</v>
      </c>
      <c r="B28" s="66">
        <f>'C - Equipe 3'!F10</f>
        <v>0</v>
      </c>
      <c r="C28" s="67">
        <f>'C - Equipe 3'!G10</f>
        <v>0</v>
      </c>
      <c r="E28" s="48" t="str">
        <f>IF($C28&gt;85%*$C33,"%personnel&gt;85%!", "% personnel ok")</f>
        <v>% personnel ok</v>
      </c>
    </row>
    <row r="29" spans="1:5" x14ac:dyDescent="0.25">
      <c r="A29" s="54" t="s">
        <v>62</v>
      </c>
      <c r="B29" s="68">
        <f>'C - Equipe 3'!F36</f>
        <v>0</v>
      </c>
      <c r="C29" s="69">
        <f>'C - Equipe 3'!G36</f>
        <v>0</v>
      </c>
      <c r="E29" s="63"/>
    </row>
    <row r="30" spans="1:5" x14ac:dyDescent="0.25">
      <c r="A30" s="54" t="s">
        <v>61</v>
      </c>
      <c r="B30" s="68">
        <f>'C - Equipe 3'!F39</f>
        <v>0</v>
      </c>
      <c r="C30" s="69">
        <f>'C - Equipe 3'!G39</f>
        <v>0</v>
      </c>
      <c r="E30" s="48" t="str">
        <f>IF($C30&gt;20%*$C33,"% prestations&gt;20%!", "% prestations ok")</f>
        <v>% prestations ok</v>
      </c>
    </row>
    <row r="31" spans="1:5" x14ac:dyDescent="0.25">
      <c r="A31" s="55" t="s">
        <v>52</v>
      </c>
      <c r="B31" s="70">
        <f>'Fiche de synthèse'!F37+'C - Equipe 3'!F38</f>
        <v>0</v>
      </c>
      <c r="C31" s="71">
        <f>'Fiche de synthèse'!G37+'C - Equipe 3'!G38</f>
        <v>0</v>
      </c>
    </row>
    <row r="32" spans="1:5" ht="13.5" thickBot="1" x14ac:dyDescent="0.3">
      <c r="A32" s="57" t="s">
        <v>53</v>
      </c>
      <c r="B32" s="72">
        <f>'C - Equipe 3'!F40</f>
        <v>0</v>
      </c>
      <c r="C32" s="73">
        <f>'C - Equipe 3'!G40</f>
        <v>0</v>
      </c>
      <c r="E32" s="48" t="str">
        <f>IF($C32&lt;=13%*($C28+$C29+$C30+$C31),"Frais de gestion ok","Frais de gestion&gt;13% !")</f>
        <v>Frais de gestion ok</v>
      </c>
    </row>
    <row r="33" spans="1:5" ht="15.75" thickBot="1" x14ac:dyDescent="0.3">
      <c r="A33" s="58" t="s">
        <v>19</v>
      </c>
      <c r="B33" s="206">
        <f>SUM(B28:B32)</f>
        <v>0</v>
      </c>
      <c r="C33" s="207">
        <f>SUM(C28:C32)</f>
        <v>0</v>
      </c>
    </row>
    <row r="34" spans="1:5" ht="15" x14ac:dyDescent="0.25">
      <c r="A34" s="59"/>
      <c r="B34" s="60"/>
      <c r="C34" s="60"/>
    </row>
    <row r="35" spans="1:5" ht="25.5" customHeight="1" thickBot="1" x14ac:dyDescent="0.3">
      <c r="A35" s="50" t="s">
        <v>24</v>
      </c>
      <c r="B35" s="49"/>
      <c r="C35" s="84">
        <f>'D - Equipe 4'!C5:E5</f>
        <v>0</v>
      </c>
    </row>
    <row r="36" spans="1:5" ht="15.75" thickBot="1" x14ac:dyDescent="0.3">
      <c r="B36" s="285" t="s">
        <v>25</v>
      </c>
      <c r="C36" s="286"/>
    </row>
    <row r="37" spans="1:5" ht="13.5" thickBot="1" x14ac:dyDescent="0.3">
      <c r="A37" s="51" t="s">
        <v>40</v>
      </c>
      <c r="B37" s="64" t="s">
        <v>56</v>
      </c>
      <c r="C37" s="65" t="s">
        <v>41</v>
      </c>
      <c r="E37" s="63"/>
    </row>
    <row r="38" spans="1:5" x14ac:dyDescent="0.25">
      <c r="A38" s="52" t="s">
        <v>51</v>
      </c>
      <c r="B38" s="66">
        <f>'D - Equipe 4'!F10</f>
        <v>0</v>
      </c>
      <c r="C38" s="67">
        <f>'D - Equipe 4'!G10</f>
        <v>0</v>
      </c>
      <c r="E38" s="48" t="str">
        <f>IF($C38&gt;85%*$C43,"%personnel&gt;85%!", "% personnel ok")</f>
        <v>% personnel ok</v>
      </c>
    </row>
    <row r="39" spans="1:5" x14ac:dyDescent="0.25">
      <c r="A39" s="54" t="s">
        <v>62</v>
      </c>
      <c r="B39" s="68">
        <f>'D - Equipe 4'!F36</f>
        <v>0</v>
      </c>
      <c r="C39" s="69">
        <f>'D - Equipe 4'!G36</f>
        <v>0</v>
      </c>
      <c r="E39" s="63"/>
    </row>
    <row r="40" spans="1:5" x14ac:dyDescent="0.25">
      <c r="A40" s="54" t="s">
        <v>60</v>
      </c>
      <c r="B40" s="68">
        <f>'D - Equipe 4'!F39</f>
        <v>0</v>
      </c>
      <c r="C40" s="69">
        <f>'D - Equipe 4'!G39</f>
        <v>0</v>
      </c>
      <c r="E40" s="48" t="str">
        <f>IF($C40&gt;20%*$C43,"% prestations&gt;20%!", "% prestations ok")</f>
        <v>% prestations ok</v>
      </c>
    </row>
    <row r="41" spans="1:5" x14ac:dyDescent="0.25">
      <c r="A41" s="55" t="s">
        <v>52</v>
      </c>
      <c r="B41" s="70">
        <f>'D - Equipe 4'!F37+'D - Equipe 4'!F38</f>
        <v>0</v>
      </c>
      <c r="C41" s="71">
        <f>'D - Equipe 4'!G37+'D - Equipe 4'!G38</f>
        <v>0</v>
      </c>
    </row>
    <row r="42" spans="1:5" ht="13.5" thickBot="1" x14ac:dyDescent="0.3">
      <c r="A42" s="57" t="s">
        <v>53</v>
      </c>
      <c r="B42" s="72">
        <f>'D - Equipe 4'!F40</f>
        <v>0</v>
      </c>
      <c r="C42" s="73">
        <f>'D - Equipe 4'!G40</f>
        <v>0</v>
      </c>
      <c r="E42" s="48" t="str">
        <f>IF($C42&lt;=13%*($C38+$C39+$C40+$C41),"Frais de gestion ok","Frais de gestion&gt;13% !")</f>
        <v>Frais de gestion ok</v>
      </c>
    </row>
    <row r="43" spans="1:5" ht="15.75" thickBot="1" x14ac:dyDescent="0.3">
      <c r="A43" s="58" t="s">
        <v>19</v>
      </c>
      <c r="B43" s="206">
        <f>SUM(B38:B42)</f>
        <v>0</v>
      </c>
      <c r="C43" s="207">
        <f>SUM(C38:C42)</f>
        <v>0</v>
      </c>
    </row>
    <row r="44" spans="1:5" ht="15" x14ac:dyDescent="0.25">
      <c r="A44" s="59"/>
      <c r="B44" s="60"/>
      <c r="C44" s="60"/>
    </row>
    <row r="45" spans="1:5" ht="15.75" thickBot="1" x14ac:dyDescent="0.3">
      <c r="A45" s="50" t="s">
        <v>26</v>
      </c>
      <c r="B45" s="49"/>
      <c r="C45" s="84">
        <f>'E - Equipe 5'!C5:E5</f>
        <v>0</v>
      </c>
    </row>
    <row r="46" spans="1:5" ht="15.75" thickBot="1" x14ac:dyDescent="0.3">
      <c r="B46" s="121" t="s">
        <v>27</v>
      </c>
      <c r="C46" s="122"/>
    </row>
    <row r="47" spans="1:5" ht="13.5" thickBot="1" x14ac:dyDescent="0.3">
      <c r="A47" s="51" t="s">
        <v>40</v>
      </c>
      <c r="B47" s="64" t="s">
        <v>56</v>
      </c>
      <c r="C47" s="65" t="s">
        <v>41</v>
      </c>
      <c r="E47" s="63"/>
    </row>
    <row r="48" spans="1:5" x14ac:dyDescent="0.25">
      <c r="A48" s="52" t="s">
        <v>51</v>
      </c>
      <c r="B48" s="66">
        <f>'E - Equipe 5'!F10</f>
        <v>0</v>
      </c>
      <c r="C48" s="67">
        <f>'E - Equipe 5'!G10</f>
        <v>0</v>
      </c>
      <c r="E48" s="48" t="str">
        <f>IF($C48&gt;85%*$C53,"%personnel&gt;85%!", "% personnel ok")</f>
        <v>% personnel ok</v>
      </c>
    </row>
    <row r="49" spans="1:5" x14ac:dyDescent="0.25">
      <c r="A49" s="54" t="s">
        <v>62</v>
      </c>
      <c r="B49" s="68">
        <f>'E - Equipe 5'!F36</f>
        <v>0</v>
      </c>
      <c r="C49" s="69">
        <f>'E - Equipe 5'!G36</f>
        <v>0</v>
      </c>
      <c r="E49" s="63"/>
    </row>
    <row r="50" spans="1:5" x14ac:dyDescent="0.25">
      <c r="A50" s="54" t="s">
        <v>61</v>
      </c>
      <c r="B50" s="68">
        <f>'E - Equipe 5'!F39</f>
        <v>0</v>
      </c>
      <c r="C50" s="69">
        <f>'E - Equipe 5'!G39</f>
        <v>0</v>
      </c>
      <c r="E50" s="48" t="str">
        <f>IF($C50&gt;20%*$C53,"% prestations&gt;20%!", "% prestations ok")</f>
        <v>% prestations ok</v>
      </c>
    </row>
    <row r="51" spans="1:5" x14ac:dyDescent="0.25">
      <c r="A51" s="55" t="s">
        <v>52</v>
      </c>
      <c r="B51" s="70">
        <f>'E - Equipe 5'!F37+'E - Equipe 5'!F38</f>
        <v>0</v>
      </c>
      <c r="C51" s="71">
        <f>'E - Equipe 5'!G37+'E - Equipe 5'!G38</f>
        <v>0</v>
      </c>
    </row>
    <row r="52" spans="1:5" ht="13.5" thickBot="1" x14ac:dyDescent="0.3">
      <c r="A52" s="57" t="s">
        <v>53</v>
      </c>
      <c r="B52" s="72">
        <f>'E - Equipe 5'!F40</f>
        <v>0</v>
      </c>
      <c r="C52" s="73">
        <f>'E - Equipe 5'!G40</f>
        <v>0</v>
      </c>
      <c r="E52" s="48" t="str">
        <f>IF($C52&lt;=13%*($C48+$C49+$C50+$C51),"Frais de gestion ok","Frais de gestion&gt;13% !")</f>
        <v>Frais de gestion ok</v>
      </c>
    </row>
    <row r="53" spans="1:5" ht="15.75" thickBot="1" x14ac:dyDescent="0.3">
      <c r="A53" s="58" t="s">
        <v>19</v>
      </c>
      <c r="B53" s="206">
        <f>SUM(B48:B52)</f>
        <v>0</v>
      </c>
      <c r="C53" s="207">
        <f>SUM(C48:C52)</f>
        <v>0</v>
      </c>
    </row>
    <row r="54" spans="1:5" ht="15" x14ac:dyDescent="0.25">
      <c r="A54" s="59"/>
      <c r="B54" s="60"/>
      <c r="C54" s="60"/>
    </row>
    <row r="55" spans="1:5" ht="15.75" thickBot="1" x14ac:dyDescent="0.3">
      <c r="A55" s="50" t="s">
        <v>78</v>
      </c>
      <c r="B55" s="49"/>
      <c r="C55" s="84">
        <f>'F - Equipe 6'!C5:E5</f>
        <v>0</v>
      </c>
    </row>
    <row r="56" spans="1:5" ht="15.75" thickBot="1" x14ac:dyDescent="0.3">
      <c r="B56" s="121" t="s">
        <v>79</v>
      </c>
      <c r="C56" s="122"/>
    </row>
    <row r="57" spans="1:5" ht="13.5" thickBot="1" x14ac:dyDescent="0.3">
      <c r="A57" s="51" t="s">
        <v>40</v>
      </c>
      <c r="B57" s="64" t="s">
        <v>56</v>
      </c>
      <c r="C57" s="65" t="s">
        <v>41</v>
      </c>
      <c r="E57" s="63"/>
    </row>
    <row r="58" spans="1:5" x14ac:dyDescent="0.25">
      <c r="A58" s="52" t="s">
        <v>51</v>
      </c>
      <c r="B58" s="66">
        <f>'F - Equipe 6'!F10</f>
        <v>0</v>
      </c>
      <c r="C58" s="67">
        <f>'F - Equipe 6'!G10</f>
        <v>0</v>
      </c>
      <c r="E58" s="48" t="str">
        <f>IF($C58&gt;85%*$C63,"%personnel&gt;85%!", "% personnel ok")</f>
        <v>% personnel ok</v>
      </c>
    </row>
    <row r="59" spans="1:5" x14ac:dyDescent="0.25">
      <c r="A59" s="54" t="s">
        <v>62</v>
      </c>
      <c r="B59" s="68">
        <f>'F - Equipe 6'!F36</f>
        <v>0</v>
      </c>
      <c r="C59" s="69">
        <f>'F - Equipe 6'!G36</f>
        <v>0</v>
      </c>
      <c r="E59" s="63"/>
    </row>
    <row r="60" spans="1:5" x14ac:dyDescent="0.25">
      <c r="A60" s="54" t="s">
        <v>61</v>
      </c>
      <c r="B60" s="68">
        <f>'F - Equipe 6'!F39</f>
        <v>0</v>
      </c>
      <c r="C60" s="69">
        <f>'F - Equipe 6'!G39</f>
        <v>0</v>
      </c>
      <c r="E60" s="48" t="str">
        <f>IF($C60&gt;20%*$C63,"% prestations&gt;20%!", "% prestations ok")</f>
        <v>% prestations ok</v>
      </c>
    </row>
    <row r="61" spans="1:5" x14ac:dyDescent="0.25">
      <c r="A61" s="55" t="s">
        <v>52</v>
      </c>
      <c r="B61" s="70">
        <f>'F - Equipe 6'!F37+'F - Equipe 6'!F38</f>
        <v>0</v>
      </c>
      <c r="C61" s="71">
        <f>'F - Equipe 6'!G37+'F - Equipe 6'!G38</f>
        <v>0</v>
      </c>
    </row>
    <row r="62" spans="1:5" ht="13.5" thickBot="1" x14ac:dyDescent="0.3">
      <c r="A62" s="57" t="s">
        <v>53</v>
      </c>
      <c r="B62" s="72">
        <f>'F - Equipe 6'!F40</f>
        <v>0</v>
      </c>
      <c r="C62" s="73">
        <f>'F - Equipe 6'!G40</f>
        <v>0</v>
      </c>
      <c r="E62" s="48" t="str">
        <f>IF($C62&lt;=13%*($C58+$C59+$C60+$C61),"Frais de gestion ok","Frais de gestion&gt;13% !")</f>
        <v>Frais de gestion ok</v>
      </c>
    </row>
    <row r="63" spans="1:5" ht="15.75" thickBot="1" x14ac:dyDescent="0.3">
      <c r="A63" s="58" t="s">
        <v>19</v>
      </c>
      <c r="B63" s="206">
        <f>SUM(B58:B62)</f>
        <v>0</v>
      </c>
      <c r="C63" s="207">
        <f>SUM(C58:C62)</f>
        <v>0</v>
      </c>
    </row>
    <row r="64" spans="1:5" ht="15" x14ac:dyDescent="0.25">
      <c r="A64" s="59"/>
      <c r="B64" s="60"/>
      <c r="C64" s="60"/>
    </row>
    <row r="65" spans="1:5" ht="15.75" thickBot="1" x14ac:dyDescent="0.3">
      <c r="A65" s="50" t="s">
        <v>80</v>
      </c>
      <c r="B65" s="49"/>
      <c r="C65" s="84">
        <f>'G - Equipe 7'!C5:E5</f>
        <v>0</v>
      </c>
    </row>
    <row r="66" spans="1:5" ht="15.75" thickBot="1" x14ac:dyDescent="0.3">
      <c r="B66" s="121" t="s">
        <v>81</v>
      </c>
      <c r="C66" s="122"/>
    </row>
    <row r="67" spans="1:5" ht="13.5" thickBot="1" x14ac:dyDescent="0.3">
      <c r="A67" s="51" t="s">
        <v>40</v>
      </c>
      <c r="B67" s="64" t="s">
        <v>56</v>
      </c>
      <c r="C67" s="65" t="s">
        <v>41</v>
      </c>
      <c r="E67" s="63"/>
    </row>
    <row r="68" spans="1:5" x14ac:dyDescent="0.25">
      <c r="A68" s="52" t="s">
        <v>51</v>
      </c>
      <c r="B68" s="66">
        <f>'G - Equipe 7'!F10</f>
        <v>0</v>
      </c>
      <c r="C68" s="67">
        <f>'G - Equipe 7'!G10</f>
        <v>0</v>
      </c>
      <c r="E68" s="48" t="str">
        <f>IF($C68&gt;85%*$C73,"%personnel&gt;85%!", "% personnel ok")</f>
        <v>% personnel ok</v>
      </c>
    </row>
    <row r="69" spans="1:5" x14ac:dyDescent="0.25">
      <c r="A69" s="54" t="s">
        <v>62</v>
      </c>
      <c r="B69" s="68">
        <f>'G - Equipe 7'!F36</f>
        <v>0</v>
      </c>
      <c r="C69" s="69">
        <f>'G - Equipe 7'!G36</f>
        <v>0</v>
      </c>
      <c r="E69" s="63"/>
    </row>
    <row r="70" spans="1:5" x14ac:dyDescent="0.25">
      <c r="A70" s="54" t="s">
        <v>61</v>
      </c>
      <c r="B70" s="68">
        <f>'G - Equipe 7'!F39</f>
        <v>0</v>
      </c>
      <c r="C70" s="69">
        <f>'G - Equipe 7'!G39</f>
        <v>0</v>
      </c>
      <c r="E70" s="48" t="str">
        <f>IF($C70&gt;20%*$C73,"% prestations&gt;20%!", "% prestations ok")</f>
        <v>% prestations ok</v>
      </c>
    </row>
    <row r="71" spans="1:5" x14ac:dyDescent="0.25">
      <c r="A71" s="55" t="s">
        <v>52</v>
      </c>
      <c r="B71" s="70">
        <f>'G - Equipe 7'!F37+'G - Equipe 7'!F38</f>
        <v>0</v>
      </c>
      <c r="C71" s="71">
        <f>'G - Equipe 7'!G37+'G - Equipe 7'!G38</f>
        <v>0</v>
      </c>
    </row>
    <row r="72" spans="1:5" ht="13.5" thickBot="1" x14ac:dyDescent="0.3">
      <c r="A72" s="57" t="s">
        <v>53</v>
      </c>
      <c r="B72" s="72">
        <f>'G - Equipe 7'!F40</f>
        <v>0</v>
      </c>
      <c r="C72" s="73">
        <f>'G - Equipe 7'!G40</f>
        <v>0</v>
      </c>
      <c r="E72" s="48" t="str">
        <f>IF($C72&lt;=13%*($C68+$C69+$C70+$C71),"Frais de gestion ok","Frais de gestion&gt;13% !")</f>
        <v>Frais de gestion ok</v>
      </c>
    </row>
    <row r="73" spans="1:5" ht="15.75" thickBot="1" x14ac:dyDescent="0.3">
      <c r="A73" s="58" t="s">
        <v>19</v>
      </c>
      <c r="B73" s="206">
        <f>SUM(B68:B72)</f>
        <v>0</v>
      </c>
      <c r="C73" s="207">
        <f>SUM(C68:C72)</f>
        <v>0</v>
      </c>
    </row>
    <row r="74" spans="1:5" ht="15" x14ac:dyDescent="0.25">
      <c r="A74" s="59"/>
      <c r="B74" s="60"/>
      <c r="C74" s="60"/>
    </row>
    <row r="75" spans="1:5" ht="15.75" thickBot="1" x14ac:dyDescent="0.3">
      <c r="A75" s="50" t="s">
        <v>82</v>
      </c>
      <c r="B75" s="49"/>
      <c r="C75" s="84">
        <f>'H - Equipe 8'!C5:E5</f>
        <v>0</v>
      </c>
    </row>
    <row r="76" spans="1:5" ht="15.75" thickBot="1" x14ac:dyDescent="0.3">
      <c r="B76" s="121" t="s">
        <v>83</v>
      </c>
      <c r="C76" s="122"/>
    </row>
    <row r="77" spans="1:5" ht="13.5" thickBot="1" x14ac:dyDescent="0.3">
      <c r="A77" s="51" t="s">
        <v>40</v>
      </c>
      <c r="B77" s="64" t="s">
        <v>56</v>
      </c>
      <c r="C77" s="65" t="s">
        <v>41</v>
      </c>
      <c r="E77" s="63"/>
    </row>
    <row r="78" spans="1:5" x14ac:dyDescent="0.25">
      <c r="A78" s="52" t="s">
        <v>51</v>
      </c>
      <c r="B78" s="66">
        <f>'H - Equipe 8'!F10</f>
        <v>0</v>
      </c>
      <c r="C78" s="67">
        <f>'H - Equipe 8'!G10</f>
        <v>0</v>
      </c>
      <c r="E78" s="48" t="str">
        <f>IF($C78&gt;85%*$C83,"%personnel&gt;85%!", "% personnel ok")</f>
        <v>% personnel ok</v>
      </c>
    </row>
    <row r="79" spans="1:5" x14ac:dyDescent="0.25">
      <c r="A79" s="54" t="s">
        <v>62</v>
      </c>
      <c r="B79" s="68">
        <f>'H - Equipe 8'!F36</f>
        <v>0</v>
      </c>
      <c r="C79" s="69">
        <f>'H - Equipe 8'!G36</f>
        <v>0</v>
      </c>
      <c r="E79" s="63"/>
    </row>
    <row r="80" spans="1:5" x14ac:dyDescent="0.25">
      <c r="A80" s="54" t="s">
        <v>61</v>
      </c>
      <c r="B80" s="68">
        <f>'H - Equipe 8'!F39</f>
        <v>0</v>
      </c>
      <c r="C80" s="69">
        <f>'H - Equipe 8'!G39</f>
        <v>0</v>
      </c>
      <c r="E80" s="48" t="str">
        <f>IF($C80&gt;20%*$C83,"% prestations&gt;20%!", "% prestations ok")</f>
        <v>% prestations ok</v>
      </c>
    </row>
    <row r="81" spans="1:5" x14ac:dyDescent="0.25">
      <c r="A81" s="55" t="s">
        <v>52</v>
      </c>
      <c r="B81" s="70">
        <f>'H - Equipe 8'!F37+'H - Equipe 8'!F38</f>
        <v>0</v>
      </c>
      <c r="C81" s="71">
        <f>'H - Equipe 8'!G37+'H - Equipe 8'!G38</f>
        <v>0</v>
      </c>
    </row>
    <row r="82" spans="1:5" ht="13.5" thickBot="1" x14ac:dyDescent="0.3">
      <c r="A82" s="57" t="s">
        <v>53</v>
      </c>
      <c r="B82" s="72">
        <f>'H - Equipe 8'!F40</f>
        <v>0</v>
      </c>
      <c r="C82" s="73">
        <f>'H - Equipe 8'!G40</f>
        <v>0</v>
      </c>
      <c r="E82" s="48" t="str">
        <f>IF($C82&lt;=13%*($C78+$C79+$C80+$C81),"Frais de gestion ok","Frais de gestion&gt;13% !")</f>
        <v>Frais de gestion ok</v>
      </c>
    </row>
    <row r="83" spans="1:5" ht="15.75" thickBot="1" x14ac:dyDescent="0.3">
      <c r="A83" s="58" t="s">
        <v>19</v>
      </c>
      <c r="B83" s="206">
        <f>SUM(B78:B82)</f>
        <v>0</v>
      </c>
      <c r="C83" s="207">
        <f>SUM(C78:C82)</f>
        <v>0</v>
      </c>
    </row>
    <row r="84" spans="1:5" ht="15" x14ac:dyDescent="0.25">
      <c r="A84" s="59"/>
      <c r="B84" s="60"/>
      <c r="C84" s="60"/>
    </row>
    <row r="85" spans="1:5" ht="15.75" thickBot="1" x14ac:dyDescent="0.3">
      <c r="A85" s="50" t="s">
        <v>84</v>
      </c>
      <c r="B85" s="49"/>
      <c r="C85" s="84">
        <f>'I - Equipe 9'!C5:E5</f>
        <v>0</v>
      </c>
    </row>
    <row r="86" spans="1:5" ht="15.75" thickBot="1" x14ac:dyDescent="0.3">
      <c r="B86" s="121" t="s">
        <v>85</v>
      </c>
      <c r="C86" s="122"/>
    </row>
    <row r="87" spans="1:5" ht="13.5" thickBot="1" x14ac:dyDescent="0.3">
      <c r="A87" s="51" t="s">
        <v>40</v>
      </c>
      <c r="B87" s="64" t="s">
        <v>56</v>
      </c>
      <c r="C87" s="65" t="s">
        <v>41</v>
      </c>
      <c r="E87" s="63"/>
    </row>
    <row r="88" spans="1:5" x14ac:dyDescent="0.25">
      <c r="A88" s="52" t="s">
        <v>51</v>
      </c>
      <c r="B88" s="66">
        <f>'I - Equipe 9'!F10</f>
        <v>0</v>
      </c>
      <c r="C88" s="67">
        <f>'I - Equipe 9'!G10</f>
        <v>0</v>
      </c>
      <c r="E88" s="48" t="str">
        <f>IF($C88&gt;85%*$C93,"%personnel&gt;85%!", "% personnel ok")</f>
        <v>% personnel ok</v>
      </c>
    </row>
    <row r="89" spans="1:5" x14ac:dyDescent="0.25">
      <c r="A89" s="54" t="s">
        <v>62</v>
      </c>
      <c r="B89" s="68">
        <f>'I - Equipe 9'!F36</f>
        <v>0</v>
      </c>
      <c r="C89" s="69">
        <f>'I - Equipe 9'!G36</f>
        <v>0</v>
      </c>
      <c r="E89" s="63"/>
    </row>
    <row r="90" spans="1:5" x14ac:dyDescent="0.25">
      <c r="A90" s="54" t="s">
        <v>61</v>
      </c>
      <c r="B90" s="68">
        <f>'I - Equipe 9'!F39</f>
        <v>0</v>
      </c>
      <c r="C90" s="69">
        <f>'I - Equipe 9'!G39</f>
        <v>0</v>
      </c>
      <c r="E90" s="48" t="str">
        <f>IF($C90&gt;20%*$C93,"% prestations&gt;20%!", "% prestations ok")</f>
        <v>% prestations ok</v>
      </c>
    </row>
    <row r="91" spans="1:5" x14ac:dyDescent="0.25">
      <c r="A91" s="55" t="s">
        <v>52</v>
      </c>
      <c r="B91" s="70">
        <f>'I - Equipe 9'!F37+'I - Equipe 9'!F38</f>
        <v>0</v>
      </c>
      <c r="C91" s="71">
        <f>'I - Equipe 9'!G37+'I - Equipe 9'!G38</f>
        <v>0</v>
      </c>
    </row>
    <row r="92" spans="1:5" ht="13.5" thickBot="1" x14ac:dyDescent="0.3">
      <c r="A92" s="57" t="s">
        <v>53</v>
      </c>
      <c r="B92" s="72">
        <f>'I - Equipe 9'!F40</f>
        <v>0</v>
      </c>
      <c r="C92" s="73">
        <f>'I - Equipe 9'!G40</f>
        <v>0</v>
      </c>
      <c r="E92" s="48" t="str">
        <f>IF($C92&lt;=13%*($C88+$C89+$C90+$C91),"Frais de gestion ok","Frais de gestion&gt;13% !")</f>
        <v>Frais de gestion ok</v>
      </c>
    </row>
    <row r="93" spans="1:5" ht="15.75" thickBot="1" x14ac:dyDescent="0.3">
      <c r="A93" s="58" t="s">
        <v>19</v>
      </c>
      <c r="B93" s="206">
        <f>SUM(B88:B92)</f>
        <v>0</v>
      </c>
      <c r="C93" s="207">
        <f>SUM(C88:C92)</f>
        <v>0</v>
      </c>
    </row>
    <row r="94" spans="1:5" ht="15" x14ac:dyDescent="0.25">
      <c r="A94" s="59"/>
      <c r="B94" s="60"/>
      <c r="C94" s="60"/>
    </row>
    <row r="95" spans="1:5" ht="15.75" thickBot="1" x14ac:dyDescent="0.3">
      <c r="A95" s="50" t="s">
        <v>86</v>
      </c>
      <c r="B95" s="49"/>
      <c r="C95" s="84">
        <f>'J - Equipe 10'!C5:E5</f>
        <v>0</v>
      </c>
    </row>
    <row r="96" spans="1:5" ht="15.75" thickBot="1" x14ac:dyDescent="0.3">
      <c r="B96" s="121" t="s">
        <v>87</v>
      </c>
      <c r="C96" s="122"/>
    </row>
    <row r="97" spans="1:5" ht="13.5" thickBot="1" x14ac:dyDescent="0.3">
      <c r="A97" s="51" t="s">
        <v>40</v>
      </c>
      <c r="B97" s="64" t="s">
        <v>56</v>
      </c>
      <c r="C97" s="65" t="s">
        <v>41</v>
      </c>
      <c r="E97" s="63"/>
    </row>
    <row r="98" spans="1:5" x14ac:dyDescent="0.25">
      <c r="A98" s="52" t="s">
        <v>51</v>
      </c>
      <c r="B98" s="66">
        <f>'J - Equipe 10'!F10</f>
        <v>0</v>
      </c>
      <c r="C98" s="67">
        <f>'J - Equipe 10'!G10</f>
        <v>0</v>
      </c>
      <c r="E98" s="48" t="str">
        <f>IF($C98&gt;85%*$C103,"%personnel&gt;85%!", "% personnel ok")</f>
        <v>% personnel ok</v>
      </c>
    </row>
    <row r="99" spans="1:5" x14ac:dyDescent="0.25">
      <c r="A99" s="54" t="s">
        <v>62</v>
      </c>
      <c r="B99" s="68">
        <f>'J - Equipe 10'!F36</f>
        <v>0</v>
      </c>
      <c r="C99" s="69">
        <f>'J - Equipe 10'!G36</f>
        <v>0</v>
      </c>
      <c r="E99" s="63"/>
    </row>
    <row r="100" spans="1:5" x14ac:dyDescent="0.25">
      <c r="A100" s="54" t="s">
        <v>61</v>
      </c>
      <c r="B100" s="68">
        <f>'J - Equipe 10'!F39</f>
        <v>0</v>
      </c>
      <c r="C100" s="69">
        <f>'J - Equipe 10'!G39</f>
        <v>0</v>
      </c>
      <c r="E100" s="48" t="str">
        <f>IF($C100&gt;20%*$C103,"% prestations&gt;20%!", "% prestations ok")</f>
        <v>% prestations ok</v>
      </c>
    </row>
    <row r="101" spans="1:5" x14ac:dyDescent="0.25">
      <c r="A101" s="55" t="s">
        <v>52</v>
      </c>
      <c r="B101" s="70">
        <f>'J - Equipe 10'!F37+'J - Equipe 10'!F38</f>
        <v>0</v>
      </c>
      <c r="C101" s="71">
        <f>'J - Equipe 10'!G37+'J - Equipe 10'!G38</f>
        <v>0</v>
      </c>
    </row>
    <row r="102" spans="1:5" ht="13.5" thickBot="1" x14ac:dyDescent="0.3">
      <c r="A102" s="57" t="s">
        <v>53</v>
      </c>
      <c r="B102" s="72">
        <f>'J - Equipe 10'!F40</f>
        <v>0</v>
      </c>
      <c r="C102" s="73">
        <f>'J - Equipe 10'!G40</f>
        <v>0</v>
      </c>
      <c r="E102" s="48" t="str">
        <f>IF($C102&lt;=13%*($C98+$C99+$C100+$C101),"Frais de gestion ok","Frais de gestion&gt;13% !")</f>
        <v>Frais de gestion ok</v>
      </c>
    </row>
    <row r="103" spans="1:5" ht="15.75" thickBot="1" x14ac:dyDescent="0.3">
      <c r="A103" s="58" t="s">
        <v>19</v>
      </c>
      <c r="B103" s="206">
        <f>SUM(B98:B102)</f>
        <v>0</v>
      </c>
      <c r="C103" s="207">
        <f>SUM(C98:C102)</f>
        <v>0</v>
      </c>
    </row>
    <row r="104" spans="1:5" ht="15" x14ac:dyDescent="0.25">
      <c r="A104" s="59"/>
      <c r="B104" s="60"/>
      <c r="C104" s="60"/>
    </row>
    <row r="105" spans="1:5" ht="15" x14ac:dyDescent="0.25">
      <c r="A105" s="59"/>
      <c r="B105" s="60"/>
      <c r="C105" s="60"/>
    </row>
    <row r="106" spans="1:5" ht="15.75" thickBot="1" x14ac:dyDescent="0.3">
      <c r="A106" s="59"/>
      <c r="B106" s="60"/>
      <c r="C106" s="60"/>
    </row>
    <row r="107" spans="1:5" ht="29.25" customHeight="1" thickBot="1" x14ac:dyDescent="0.3">
      <c r="B107" s="285" t="s">
        <v>88</v>
      </c>
      <c r="C107" s="286"/>
    </row>
    <row r="108" spans="1:5" s="63" customFormat="1" ht="25.5" customHeight="1" thickBot="1" x14ac:dyDescent="0.3">
      <c r="A108" s="51" t="s">
        <v>40</v>
      </c>
      <c r="B108" s="64" t="s">
        <v>56</v>
      </c>
      <c r="C108" s="65" t="s">
        <v>41</v>
      </c>
      <c r="E108" s="48"/>
    </row>
    <row r="109" spans="1:5" ht="18" customHeight="1" x14ac:dyDescent="0.25">
      <c r="A109" s="52" t="s">
        <v>51</v>
      </c>
      <c r="B109" s="66">
        <f>B8+B18+B28+B38+B48+B58+B68+B78+B88+B98</f>
        <v>0</v>
      </c>
      <c r="C109" s="67">
        <f t="shared" ref="B109:C113" si="0">C8+C18+C28+C38+C48+C58+C68+C78+C88+C98</f>
        <v>0</v>
      </c>
    </row>
    <row r="110" spans="1:5" ht="17.25" customHeight="1" x14ac:dyDescent="0.25">
      <c r="A110" s="54" t="s">
        <v>62</v>
      </c>
      <c r="B110" s="68">
        <f t="shared" si="0"/>
        <v>0</v>
      </c>
      <c r="C110" s="69">
        <f t="shared" si="0"/>
        <v>0</v>
      </c>
    </row>
    <row r="111" spans="1:5" ht="20.100000000000001" customHeight="1" x14ac:dyDescent="0.25">
      <c r="A111" s="54" t="s">
        <v>60</v>
      </c>
      <c r="B111" s="68">
        <f t="shared" si="0"/>
        <v>0</v>
      </c>
      <c r="C111" s="69">
        <f t="shared" si="0"/>
        <v>0</v>
      </c>
    </row>
    <row r="112" spans="1:5" ht="17.25" customHeight="1" x14ac:dyDescent="0.25">
      <c r="A112" s="55" t="s">
        <v>52</v>
      </c>
      <c r="B112" s="70">
        <f t="shared" si="0"/>
        <v>0</v>
      </c>
      <c r="C112" s="71">
        <f t="shared" si="0"/>
        <v>0</v>
      </c>
    </row>
    <row r="113" spans="1:7" ht="17.25" customHeight="1" thickBot="1" x14ac:dyDescent="0.3">
      <c r="A113" s="57" t="s">
        <v>53</v>
      </c>
      <c r="B113" s="74">
        <f t="shared" si="0"/>
        <v>0</v>
      </c>
      <c r="C113" s="73">
        <f t="shared" si="0"/>
        <v>0</v>
      </c>
    </row>
    <row r="114" spans="1:7" ht="17.25" customHeight="1" thickBot="1" x14ac:dyDescent="0.3">
      <c r="A114" s="58" t="s">
        <v>19</v>
      </c>
      <c r="B114" s="206">
        <f>SUM(B109:B113)</f>
        <v>0</v>
      </c>
      <c r="C114" s="207">
        <f>SUM(C109:C113)</f>
        <v>0</v>
      </c>
    </row>
    <row r="115" spans="1:7" ht="24.95" customHeight="1" x14ac:dyDescent="0.25">
      <c r="A115" s="61"/>
      <c r="B115" s="62"/>
      <c r="G115" s="78"/>
    </row>
    <row r="116" spans="1:7" ht="24.95" customHeight="1" thickBot="1" x14ac:dyDescent="0.3">
      <c r="A116" s="290"/>
      <c r="B116" s="290"/>
      <c r="C116" s="290"/>
    </row>
    <row r="117" spans="1:7" ht="36.75" customHeight="1" x14ac:dyDescent="0.25">
      <c r="C117" s="279" t="s">
        <v>142</v>
      </c>
      <c r="D117" s="280"/>
      <c r="E117" s="280"/>
      <c r="F117" s="281"/>
    </row>
    <row r="118" spans="1:7" ht="28.5" customHeight="1" thickBot="1" x14ac:dyDescent="0.3">
      <c r="C118" s="282"/>
      <c r="D118" s="283"/>
      <c r="E118" s="283"/>
      <c r="F118" s="284"/>
    </row>
  </sheetData>
  <sheetProtection algorithmName="SHA-512" hashValue="OEXqi1P4e1INkSMdTQMxg1RKDQDfAuUyl3Zzk8DJ6PST7bYlMNQ0f7KQe1xkh9CCFL65J3APwQV+X3W8JWSy0Q==" saltValue="s0UOxPxnA19tvRX2Ra3f3g==" spinCount="100000" sheet="1" objects="1" scenarios="1"/>
  <customSheetViews>
    <customSheetView guid="{05A4635C-9AA5-4788-AE33-0D2B48B9581F}" showGridLines="0" fitToPage="1">
      <selection activeCell="F31" sqref="F31"/>
      <pageMargins left="0.19685039370078741" right="0.19685039370078741" top="0.41" bottom="0.39370078740157483" header="0.15748031496062992" footer="0.19685039370078741"/>
      <printOptions horizontalCentered="1"/>
      <pageSetup paperSize="9" scale="82" orientation="portrait"/>
      <headerFooter alignWithMargins="0">
        <oddFooter>&amp;R&amp;A</oddFooter>
      </headerFooter>
    </customSheetView>
  </customSheetViews>
  <mergeCells count="9">
    <mergeCell ref="C117:F117"/>
    <mergeCell ref="C118:F118"/>
    <mergeCell ref="B16:C16"/>
    <mergeCell ref="A1:C1"/>
    <mergeCell ref="B6:C6"/>
    <mergeCell ref="B107:C107"/>
    <mergeCell ref="A116:C116"/>
    <mergeCell ref="B26:C26"/>
    <mergeCell ref="B36:C36"/>
  </mergeCells>
  <phoneticPr fontId="25" type="noConversion"/>
  <conditionalFormatting sqref="E1:E12">
    <cfRule type="containsText" dxfId="178" priority="143" operator="containsText" text="Attention&gt;20%!">
      <formula>NOT(ISERROR(SEARCH("Attention&gt;20%!",E1)))</formula>
    </cfRule>
    <cfRule type="containsText" dxfId="177" priority="142" operator="containsText" text="ok">
      <formula>NOT(ISERROR(SEARCH("ok",E1)))</formula>
    </cfRule>
    <cfRule type="containsText" dxfId="176" priority="141" operator="containsText" text="Attention&gt;85%!">
      <formula>NOT(ISERROR(SEARCH("Attention&gt;85%!",E1)))</formula>
    </cfRule>
  </conditionalFormatting>
  <conditionalFormatting sqref="E1:E116 E119:E1048576">
    <cfRule type="containsText" dxfId="175" priority="139" operator="containsText" text="!">
      <formula>NOT(ISERROR(SEARCH("!",E1)))</formula>
    </cfRule>
  </conditionalFormatting>
  <conditionalFormatting sqref="E8">
    <cfRule type="containsText" dxfId="174" priority="152" operator="containsText" text="Attention">
      <formula>NOT(ISERROR(SEARCH("Attention",E8)))</formula>
    </cfRule>
    <cfRule type="containsText" dxfId="173" priority="153" operator="containsText" text="ok">
      <formula>NOT(ISERROR(SEARCH("ok",E8)))</formula>
    </cfRule>
  </conditionalFormatting>
  <conditionalFormatting sqref="E12">
    <cfRule type="containsText" dxfId="172" priority="140" operator="containsText" text="&gt;">
      <formula>NOT(ISERROR(SEARCH("&gt;",E12)))</formula>
    </cfRule>
  </conditionalFormatting>
  <conditionalFormatting sqref="E15:E116 E119:E1048576">
    <cfRule type="containsText" dxfId="171" priority="149" operator="containsText" text="Attention&gt;85%!">
      <formula>NOT(ISERROR(SEARCH("Attention&gt;85%!",E15)))</formula>
    </cfRule>
    <cfRule type="containsText" dxfId="170" priority="151" operator="containsText" text="Attention&gt;20%!">
      <formula>NOT(ISERROR(SEARCH("Attention&gt;20%!",E15)))</formula>
    </cfRule>
    <cfRule type="containsText" dxfId="169" priority="150" operator="containsText" text="ok">
      <formula>NOT(ISERROR(SEARCH("ok",E15)))</formula>
    </cfRule>
  </conditionalFormatting>
  <conditionalFormatting sqref="E18">
    <cfRule type="containsText" dxfId="168" priority="83" operator="containsText" text="Attention">
      <formula>NOT(ISERROR(SEARCH("Attention",E18)))</formula>
    </cfRule>
    <cfRule type="containsText" dxfId="167" priority="84" operator="containsText" text="ok">
      <formula>NOT(ISERROR(SEARCH("ok",E18)))</formula>
    </cfRule>
    <cfRule type="containsText" dxfId="166" priority="155" operator="containsText" text="ok">
      <formula>NOT(ISERROR(SEARCH("ok",E18)))</formula>
    </cfRule>
    <cfRule type="containsText" dxfId="165" priority="17" operator="containsText" text="Attention">
      <formula>NOT(ISERROR(SEARCH("Attention",E18)))</formula>
    </cfRule>
    <cfRule type="containsText" dxfId="164" priority="18" operator="containsText" text="ok">
      <formula>NOT(ISERROR(SEARCH("ok",E18)))</formula>
    </cfRule>
    <cfRule type="containsText" dxfId="163" priority="154" operator="containsText" text="Attention">
      <formula>NOT(ISERROR(SEARCH("Attention",E18)))</formula>
    </cfRule>
    <cfRule type="containsText" dxfId="162" priority="71" operator="containsText" text="Attention">
      <formula>NOT(ISERROR(SEARCH("Attention",E18)))</formula>
    </cfRule>
    <cfRule type="containsText" dxfId="161" priority="72" operator="containsText" text="ok">
      <formula>NOT(ISERROR(SEARCH("ok",E18)))</formula>
    </cfRule>
    <cfRule type="containsText" dxfId="160" priority="138" operator="containsText" text="ok">
      <formula>NOT(ISERROR(SEARCH("ok",E18)))</formula>
    </cfRule>
    <cfRule type="containsText" dxfId="159" priority="137" operator="containsText" text="Attention">
      <formula>NOT(ISERROR(SEARCH("Attention",E18)))</formula>
    </cfRule>
  </conditionalFormatting>
  <conditionalFormatting sqref="E22">
    <cfRule type="containsText" dxfId="158" priority="67" operator="containsText" text="&gt;">
      <formula>NOT(ISERROR(SEARCH("&gt;",E22)))</formula>
    </cfRule>
    <cfRule type="containsText" dxfId="157" priority="82" operator="containsText" text="Attention&gt;20%!">
      <formula>NOT(ISERROR(SEARCH("Attention&gt;20%!",E22)))</formula>
    </cfRule>
    <cfRule type="containsText" dxfId="156" priority="136" operator="containsText" text="Attention&gt;20%!">
      <formula>NOT(ISERROR(SEARCH("Attention&gt;20%!",E22)))</formula>
    </cfRule>
    <cfRule type="containsText" dxfId="155" priority="81" operator="containsText" text="ok">
      <formula>NOT(ISERROR(SEARCH("ok",E22)))</formula>
    </cfRule>
    <cfRule type="containsText" dxfId="154" priority="68" operator="containsText" text="Attention&gt;85%!">
      <formula>NOT(ISERROR(SEARCH("Attention&gt;85%!",E22)))</formula>
    </cfRule>
    <cfRule type="containsText" dxfId="153" priority="80" operator="containsText" text="Attention&gt;85%!">
      <formula>NOT(ISERROR(SEARCH("Attention&gt;85%!",E22)))</formula>
    </cfRule>
    <cfRule type="containsText" dxfId="152" priority="79" operator="containsText" text="&gt;">
      <formula>NOT(ISERROR(SEARCH("&gt;",E22)))</formula>
    </cfRule>
    <cfRule type="containsText" dxfId="151" priority="69" operator="containsText" text="ok">
      <formula>NOT(ISERROR(SEARCH("ok",E22)))</formula>
    </cfRule>
    <cfRule type="containsText" dxfId="150" priority="70" operator="containsText" text="Attention&gt;20%!">
      <formula>NOT(ISERROR(SEARCH("Attention&gt;20%!",E22)))</formula>
    </cfRule>
    <cfRule type="containsText" dxfId="149" priority="135" operator="containsText" text="ok">
      <formula>NOT(ISERROR(SEARCH("ok",E22)))</formula>
    </cfRule>
    <cfRule type="containsText" dxfId="148" priority="134" operator="containsText" text="Attention&gt;85%!">
      <formula>NOT(ISERROR(SEARCH("Attention&gt;85%!",E22)))</formula>
    </cfRule>
    <cfRule type="containsText" dxfId="147" priority="133" operator="containsText" text="&gt;">
      <formula>NOT(ISERROR(SEARCH("&gt;",E22)))</formula>
    </cfRule>
  </conditionalFormatting>
  <conditionalFormatting sqref="E28">
    <cfRule type="containsText" dxfId="146" priority="66" operator="containsText" text="ok">
      <formula>NOT(ISERROR(SEARCH("ok",E28)))</formula>
    </cfRule>
    <cfRule type="containsText" dxfId="145" priority="15" operator="containsText" text="Attention">
      <formula>NOT(ISERROR(SEARCH("Attention",E28)))</formula>
    </cfRule>
    <cfRule type="containsText" dxfId="144" priority="16" operator="containsText" text="ok">
      <formula>NOT(ISERROR(SEARCH("ok",E28)))</formula>
    </cfRule>
    <cfRule type="containsText" dxfId="143" priority="77" operator="containsText" text="Attention">
      <formula>NOT(ISERROR(SEARCH("Attention",E28)))</formula>
    </cfRule>
    <cfRule type="containsText" dxfId="142" priority="78" operator="containsText" text="ok">
      <formula>NOT(ISERROR(SEARCH("ok",E28)))</formula>
    </cfRule>
    <cfRule type="containsText" dxfId="141" priority="157" operator="containsText" text="ok">
      <formula>NOT(ISERROR(SEARCH("ok",E28)))</formula>
    </cfRule>
    <cfRule type="containsText" dxfId="140" priority="156" operator="containsText" text="Attention">
      <formula>NOT(ISERROR(SEARCH("Attention",E28)))</formula>
    </cfRule>
    <cfRule type="containsText" dxfId="139" priority="65" operator="containsText" text="Attention">
      <formula>NOT(ISERROR(SEARCH("Attention",E28)))</formula>
    </cfRule>
    <cfRule type="containsText" dxfId="138" priority="132" operator="containsText" text="ok">
      <formula>NOT(ISERROR(SEARCH("ok",E28)))</formula>
    </cfRule>
    <cfRule type="containsText" dxfId="137" priority="131" operator="containsText" text="Attention">
      <formula>NOT(ISERROR(SEARCH("Attention",E28)))</formula>
    </cfRule>
  </conditionalFormatting>
  <conditionalFormatting sqref="E32">
    <cfRule type="containsText" dxfId="136" priority="76" operator="containsText" text="Attention&gt;20%!">
      <formula>NOT(ISERROR(SEARCH("Attention&gt;20%!",E32)))</formula>
    </cfRule>
    <cfRule type="containsText" dxfId="135" priority="75" operator="containsText" text="ok">
      <formula>NOT(ISERROR(SEARCH("ok",E32)))</formula>
    </cfRule>
    <cfRule type="containsText" dxfId="134" priority="73" operator="containsText" text="&gt;">
      <formula>NOT(ISERROR(SEARCH("&gt;",E32)))</formula>
    </cfRule>
    <cfRule type="containsText" dxfId="133" priority="64" operator="containsText" text="Attention&gt;20%!">
      <formula>NOT(ISERROR(SEARCH("Attention&gt;20%!",E32)))</formula>
    </cfRule>
    <cfRule type="containsText" dxfId="132" priority="61" operator="containsText" text="&gt;">
      <formula>NOT(ISERROR(SEARCH("&gt;",E32)))</formula>
    </cfRule>
    <cfRule type="containsText" dxfId="131" priority="129" operator="containsText" text="ok">
      <formula>NOT(ISERROR(SEARCH("ok",E32)))</formula>
    </cfRule>
    <cfRule type="containsText" dxfId="130" priority="63" operator="containsText" text="ok">
      <formula>NOT(ISERROR(SEARCH("ok",E32)))</formula>
    </cfRule>
    <cfRule type="containsText" dxfId="129" priority="62" operator="containsText" text="Attention&gt;85%!">
      <formula>NOT(ISERROR(SEARCH("Attention&gt;85%!",E32)))</formula>
    </cfRule>
    <cfRule type="containsText" dxfId="128" priority="127" operator="containsText" text="&gt;">
      <formula>NOT(ISERROR(SEARCH("&gt;",E32)))</formula>
    </cfRule>
    <cfRule type="containsText" dxfId="127" priority="128" operator="containsText" text="Attention&gt;85%!">
      <formula>NOT(ISERROR(SEARCH("Attention&gt;85%!",E32)))</formula>
    </cfRule>
    <cfRule type="containsText" dxfId="126" priority="74" operator="containsText" text="Attention&gt;85%!">
      <formula>NOT(ISERROR(SEARCH("Attention&gt;85%!",E32)))</formula>
    </cfRule>
    <cfRule type="containsText" dxfId="125" priority="130" operator="containsText" text="Attention&gt;20%!">
      <formula>NOT(ISERROR(SEARCH("Attention&gt;20%!",E32)))</formula>
    </cfRule>
  </conditionalFormatting>
  <conditionalFormatting sqref="E38">
    <cfRule type="containsText" dxfId="124" priority="60" operator="containsText" text="ok">
      <formula>NOT(ISERROR(SEARCH("ok",E38)))</formula>
    </cfRule>
    <cfRule type="containsText" dxfId="123" priority="126" operator="containsText" text="ok">
      <formula>NOT(ISERROR(SEARCH("ok",E38)))</formula>
    </cfRule>
    <cfRule type="containsText" dxfId="122" priority="125" operator="containsText" text="Attention">
      <formula>NOT(ISERROR(SEARCH("Attention",E38)))</formula>
    </cfRule>
    <cfRule type="containsText" dxfId="121" priority="158" operator="containsText" text="Attention">
      <formula>NOT(ISERROR(SEARCH("Attention",E38)))</formula>
    </cfRule>
    <cfRule type="containsText" dxfId="120" priority="13" operator="containsText" text="Attention">
      <formula>NOT(ISERROR(SEARCH("Attention",E38)))</formula>
    </cfRule>
    <cfRule type="containsText" dxfId="119" priority="14" operator="containsText" text="ok">
      <formula>NOT(ISERROR(SEARCH("ok",E38)))</formula>
    </cfRule>
    <cfRule type="containsText" dxfId="118" priority="159" operator="containsText" text="ok">
      <formula>NOT(ISERROR(SEARCH("ok",E38)))</formula>
    </cfRule>
    <cfRule type="containsText" dxfId="117" priority="59" operator="containsText" text="Attention">
      <formula>NOT(ISERROR(SEARCH("Attention",E38)))</formula>
    </cfRule>
  </conditionalFormatting>
  <conditionalFormatting sqref="E42">
    <cfRule type="containsText" dxfId="116" priority="123" operator="containsText" text="ok">
      <formula>NOT(ISERROR(SEARCH("ok",E42)))</formula>
    </cfRule>
    <cfRule type="containsText" dxfId="115" priority="55" operator="containsText" text="&gt;">
      <formula>NOT(ISERROR(SEARCH("&gt;",E42)))</formula>
    </cfRule>
    <cfRule type="containsText" dxfId="114" priority="57" operator="containsText" text="ok">
      <formula>NOT(ISERROR(SEARCH("ok",E42)))</formula>
    </cfRule>
    <cfRule type="containsText" dxfId="113" priority="124" operator="containsText" text="Attention&gt;20%!">
      <formula>NOT(ISERROR(SEARCH("Attention&gt;20%!",E42)))</formula>
    </cfRule>
    <cfRule type="containsText" dxfId="112" priority="56" operator="containsText" text="Attention&gt;85%!">
      <formula>NOT(ISERROR(SEARCH("Attention&gt;85%!",E42)))</formula>
    </cfRule>
    <cfRule type="containsText" dxfId="111" priority="58" operator="containsText" text="Attention&gt;20%!">
      <formula>NOT(ISERROR(SEARCH("Attention&gt;20%!",E42)))</formula>
    </cfRule>
    <cfRule type="containsText" dxfId="110" priority="121" operator="containsText" text="&gt;">
      <formula>NOT(ISERROR(SEARCH("&gt;",E42)))</formula>
    </cfRule>
    <cfRule type="containsText" dxfId="109" priority="122" operator="containsText" text="Attention&gt;85%!">
      <formula>NOT(ISERROR(SEARCH("Attention&gt;85%!",E42)))</formula>
    </cfRule>
  </conditionalFormatting>
  <conditionalFormatting sqref="E48">
    <cfRule type="containsText" dxfId="108" priority="12" operator="containsText" text="ok">
      <formula>NOT(ISERROR(SEARCH("ok",E48)))</formula>
    </cfRule>
    <cfRule type="containsText" dxfId="107" priority="54" operator="containsText" text="ok">
      <formula>NOT(ISERROR(SEARCH("ok",E48)))</formula>
    </cfRule>
    <cfRule type="containsText" dxfId="106" priority="161" operator="containsText" text="ok">
      <formula>NOT(ISERROR(SEARCH("ok",E48)))</formula>
    </cfRule>
    <cfRule type="containsText" dxfId="105" priority="53" operator="containsText" text="Attention">
      <formula>NOT(ISERROR(SEARCH("Attention",E48)))</formula>
    </cfRule>
    <cfRule type="containsText" dxfId="104" priority="160" operator="containsText" text="Attention">
      <formula>NOT(ISERROR(SEARCH("Attention",E48)))</formula>
    </cfRule>
    <cfRule type="containsText" dxfId="103" priority="11" operator="containsText" text="Attention">
      <formula>NOT(ISERROR(SEARCH("Attention",E48)))</formula>
    </cfRule>
    <cfRule type="containsText" dxfId="102" priority="120" operator="containsText" text="ok">
      <formula>NOT(ISERROR(SEARCH("ok",E48)))</formula>
    </cfRule>
    <cfRule type="containsText" dxfId="101" priority="119" operator="containsText" text="Attention">
      <formula>NOT(ISERROR(SEARCH("Attention",E48)))</formula>
    </cfRule>
  </conditionalFormatting>
  <conditionalFormatting sqref="E52">
    <cfRule type="containsText" dxfId="100" priority="51" operator="containsText" text="ok">
      <formula>NOT(ISERROR(SEARCH("ok",E52)))</formula>
    </cfRule>
    <cfRule type="containsText" dxfId="99" priority="52" operator="containsText" text="Attention&gt;20%!">
      <formula>NOT(ISERROR(SEARCH("Attention&gt;20%!",E52)))</formula>
    </cfRule>
    <cfRule type="containsText" dxfId="98" priority="117" operator="containsText" text="ok">
      <formula>NOT(ISERROR(SEARCH("ok",E52)))</formula>
    </cfRule>
    <cfRule type="containsText" dxfId="97" priority="116" operator="containsText" text="Attention&gt;85%!">
      <formula>NOT(ISERROR(SEARCH("Attention&gt;85%!",E52)))</formula>
    </cfRule>
    <cfRule type="containsText" dxfId="96" priority="118" operator="containsText" text="Attention&gt;20%!">
      <formula>NOT(ISERROR(SEARCH("Attention&gt;20%!",E52)))</formula>
    </cfRule>
    <cfRule type="containsText" dxfId="95" priority="115" operator="containsText" text="&gt;">
      <formula>NOT(ISERROR(SEARCH("&gt;",E52)))</formula>
    </cfRule>
    <cfRule type="containsText" dxfId="94" priority="49" operator="containsText" text="&gt;">
      <formula>NOT(ISERROR(SEARCH("&gt;",E52)))</formula>
    </cfRule>
    <cfRule type="containsText" dxfId="93" priority="50" operator="containsText" text="Attention&gt;85%!">
      <formula>NOT(ISERROR(SEARCH("Attention&gt;85%!",E52)))</formula>
    </cfRule>
  </conditionalFormatting>
  <conditionalFormatting sqref="E58">
    <cfRule type="containsText" dxfId="92" priority="47" operator="containsText" text="Attention">
      <formula>NOT(ISERROR(SEARCH("Attention",E58)))</formula>
    </cfRule>
    <cfRule type="containsText" dxfId="91" priority="48" operator="containsText" text="ok">
      <formula>NOT(ISERROR(SEARCH("ok",E58)))</formula>
    </cfRule>
    <cfRule type="containsText" dxfId="90" priority="114" operator="containsText" text="ok">
      <formula>NOT(ISERROR(SEARCH("ok",E58)))</formula>
    </cfRule>
    <cfRule type="containsText" dxfId="89" priority="113" operator="containsText" text="Attention">
      <formula>NOT(ISERROR(SEARCH("Attention",E58)))</formula>
    </cfRule>
    <cfRule type="containsText" dxfId="88" priority="10" operator="containsText" text="ok">
      <formula>NOT(ISERROR(SEARCH("ok",E58)))</formula>
    </cfRule>
    <cfRule type="containsText" dxfId="87" priority="9" operator="containsText" text="Attention">
      <formula>NOT(ISERROR(SEARCH("Attention",E58)))</formula>
    </cfRule>
    <cfRule type="containsText" dxfId="86" priority="162" operator="containsText" text="Attention">
      <formula>NOT(ISERROR(SEARCH("Attention",E58)))</formula>
    </cfRule>
    <cfRule type="containsText" dxfId="85" priority="163" operator="containsText" text="ok">
      <formula>NOT(ISERROR(SEARCH("ok",E58)))</formula>
    </cfRule>
  </conditionalFormatting>
  <conditionalFormatting sqref="E62">
    <cfRule type="containsText" dxfId="84" priority="111" operator="containsText" text="ok">
      <formula>NOT(ISERROR(SEARCH("ok",E62)))</formula>
    </cfRule>
    <cfRule type="containsText" dxfId="83" priority="112" operator="containsText" text="Attention&gt;20%!">
      <formula>NOT(ISERROR(SEARCH("Attention&gt;20%!",E62)))</formula>
    </cfRule>
    <cfRule type="containsText" dxfId="82" priority="110" operator="containsText" text="Attention&gt;85%!">
      <formula>NOT(ISERROR(SEARCH("Attention&gt;85%!",E62)))</formula>
    </cfRule>
    <cfRule type="containsText" dxfId="81" priority="109" operator="containsText" text="&gt;">
      <formula>NOT(ISERROR(SEARCH("&gt;",E62)))</formula>
    </cfRule>
    <cfRule type="containsText" dxfId="80" priority="46" operator="containsText" text="Attention&gt;20%!">
      <formula>NOT(ISERROR(SEARCH("Attention&gt;20%!",E62)))</formula>
    </cfRule>
    <cfRule type="containsText" dxfId="79" priority="45" operator="containsText" text="ok">
      <formula>NOT(ISERROR(SEARCH("ok",E62)))</formula>
    </cfRule>
    <cfRule type="containsText" dxfId="78" priority="44" operator="containsText" text="Attention&gt;85%!">
      <formula>NOT(ISERROR(SEARCH("Attention&gt;85%!",E62)))</formula>
    </cfRule>
    <cfRule type="containsText" dxfId="77" priority="43" operator="containsText" text="&gt;">
      <formula>NOT(ISERROR(SEARCH("&gt;",E62)))</formula>
    </cfRule>
  </conditionalFormatting>
  <conditionalFormatting sqref="E68">
    <cfRule type="containsText" dxfId="76" priority="8" operator="containsText" text="ok">
      <formula>NOT(ISERROR(SEARCH("ok",E68)))</formula>
    </cfRule>
    <cfRule type="containsText" dxfId="75" priority="107" operator="containsText" text="Attention">
      <formula>NOT(ISERROR(SEARCH("Attention",E68)))</formula>
    </cfRule>
    <cfRule type="containsText" dxfId="74" priority="41" operator="containsText" text="Attention">
      <formula>NOT(ISERROR(SEARCH("Attention",E68)))</formula>
    </cfRule>
    <cfRule type="containsText" dxfId="73" priority="108" operator="containsText" text="ok">
      <formula>NOT(ISERROR(SEARCH("ok",E68)))</formula>
    </cfRule>
    <cfRule type="containsText" dxfId="72" priority="42" operator="containsText" text="ok">
      <formula>NOT(ISERROR(SEARCH("ok",E68)))</formula>
    </cfRule>
    <cfRule type="containsText" dxfId="71" priority="165" operator="containsText" text="ok">
      <formula>NOT(ISERROR(SEARCH("ok",E68)))</formula>
    </cfRule>
    <cfRule type="containsText" dxfId="70" priority="7" operator="containsText" text="Attention">
      <formula>NOT(ISERROR(SEARCH("Attention",E68)))</formula>
    </cfRule>
    <cfRule type="containsText" dxfId="69" priority="164" operator="containsText" text="Attention">
      <formula>NOT(ISERROR(SEARCH("Attention",E68)))</formula>
    </cfRule>
  </conditionalFormatting>
  <conditionalFormatting sqref="E72">
    <cfRule type="containsText" dxfId="68" priority="104" operator="containsText" text="Attention&gt;85%!">
      <formula>NOT(ISERROR(SEARCH("Attention&gt;85%!",E72)))</formula>
    </cfRule>
    <cfRule type="containsText" dxfId="67" priority="105" operator="containsText" text="ok">
      <formula>NOT(ISERROR(SEARCH("ok",E72)))</formula>
    </cfRule>
    <cfRule type="containsText" dxfId="66" priority="106" operator="containsText" text="Attention&gt;20%!">
      <formula>NOT(ISERROR(SEARCH("Attention&gt;20%!",E72)))</formula>
    </cfRule>
    <cfRule type="containsText" dxfId="65" priority="103" operator="containsText" text="&gt;">
      <formula>NOT(ISERROR(SEARCH("&gt;",E72)))</formula>
    </cfRule>
    <cfRule type="containsText" dxfId="64" priority="40" operator="containsText" text="Attention&gt;20%!">
      <formula>NOT(ISERROR(SEARCH("Attention&gt;20%!",E72)))</formula>
    </cfRule>
    <cfRule type="containsText" dxfId="63" priority="39" operator="containsText" text="ok">
      <formula>NOT(ISERROR(SEARCH("ok",E72)))</formula>
    </cfRule>
    <cfRule type="containsText" dxfId="62" priority="37" operator="containsText" text="&gt;">
      <formula>NOT(ISERROR(SEARCH("&gt;",E72)))</formula>
    </cfRule>
    <cfRule type="containsText" dxfId="61" priority="38" operator="containsText" text="Attention&gt;85%!">
      <formula>NOT(ISERROR(SEARCH("Attention&gt;85%!",E72)))</formula>
    </cfRule>
  </conditionalFormatting>
  <conditionalFormatting sqref="E78">
    <cfRule type="containsText" dxfId="60" priority="6" operator="containsText" text="ok">
      <formula>NOT(ISERROR(SEARCH("ok",E78)))</formula>
    </cfRule>
    <cfRule type="containsText" dxfId="59" priority="101" operator="containsText" text="Attention">
      <formula>NOT(ISERROR(SEARCH("Attention",E78)))</formula>
    </cfRule>
    <cfRule type="containsText" dxfId="58" priority="102" operator="containsText" text="ok">
      <formula>NOT(ISERROR(SEARCH("ok",E78)))</formula>
    </cfRule>
    <cfRule type="containsText" dxfId="57" priority="5" operator="containsText" text="Attention">
      <formula>NOT(ISERROR(SEARCH("Attention",E78)))</formula>
    </cfRule>
    <cfRule type="containsText" dxfId="56" priority="36" operator="containsText" text="ok">
      <formula>NOT(ISERROR(SEARCH("ok",E78)))</formula>
    </cfRule>
    <cfRule type="containsText" dxfId="55" priority="35" operator="containsText" text="Attention">
      <formula>NOT(ISERROR(SEARCH("Attention",E78)))</formula>
    </cfRule>
    <cfRule type="containsText" dxfId="54" priority="166" operator="containsText" text="Attention">
      <formula>NOT(ISERROR(SEARCH("Attention",E78)))</formula>
    </cfRule>
    <cfRule type="containsText" dxfId="53" priority="167" operator="containsText" text="ok">
      <formula>NOT(ISERROR(SEARCH("ok",E78)))</formula>
    </cfRule>
  </conditionalFormatting>
  <conditionalFormatting sqref="E82">
    <cfRule type="containsText" dxfId="52" priority="100" operator="containsText" text="Attention&gt;20%!">
      <formula>NOT(ISERROR(SEARCH("Attention&gt;20%!",E82)))</formula>
    </cfRule>
    <cfRule type="containsText" dxfId="51" priority="99" operator="containsText" text="ok">
      <formula>NOT(ISERROR(SEARCH("ok",E82)))</formula>
    </cfRule>
    <cfRule type="containsText" dxfId="50" priority="98" operator="containsText" text="Attention&gt;85%!">
      <formula>NOT(ISERROR(SEARCH("Attention&gt;85%!",E82)))</formula>
    </cfRule>
    <cfRule type="containsText" dxfId="49" priority="97" operator="containsText" text="&gt;">
      <formula>NOT(ISERROR(SEARCH("&gt;",E82)))</formula>
    </cfRule>
    <cfRule type="containsText" dxfId="48" priority="32" operator="containsText" text="Attention&gt;85%!">
      <formula>NOT(ISERROR(SEARCH("Attention&gt;85%!",E82)))</formula>
    </cfRule>
    <cfRule type="containsText" dxfId="47" priority="34" operator="containsText" text="Attention&gt;20%!">
      <formula>NOT(ISERROR(SEARCH("Attention&gt;20%!",E82)))</formula>
    </cfRule>
    <cfRule type="containsText" dxfId="46" priority="33" operator="containsText" text="ok">
      <formula>NOT(ISERROR(SEARCH("ok",E82)))</formula>
    </cfRule>
    <cfRule type="containsText" dxfId="45" priority="31" operator="containsText" text="&gt;">
      <formula>NOT(ISERROR(SEARCH("&gt;",E82)))</formula>
    </cfRule>
  </conditionalFormatting>
  <conditionalFormatting sqref="E88">
    <cfRule type="containsText" dxfId="44" priority="3" operator="containsText" text="Attention">
      <formula>NOT(ISERROR(SEARCH("Attention",E88)))</formula>
    </cfRule>
    <cfRule type="containsText" dxfId="43" priority="95" operator="containsText" text="Attention">
      <formula>NOT(ISERROR(SEARCH("Attention",E88)))</formula>
    </cfRule>
    <cfRule type="containsText" dxfId="42" priority="96" operator="containsText" text="ok">
      <formula>NOT(ISERROR(SEARCH("ok",E88)))</formula>
    </cfRule>
    <cfRule type="containsText" dxfId="41" priority="30" operator="containsText" text="ok">
      <formula>NOT(ISERROR(SEARCH("ok",E88)))</formula>
    </cfRule>
    <cfRule type="containsText" dxfId="40" priority="29" operator="containsText" text="Attention">
      <formula>NOT(ISERROR(SEARCH("Attention",E88)))</formula>
    </cfRule>
    <cfRule type="containsText" dxfId="39" priority="4" operator="containsText" text="ok">
      <formula>NOT(ISERROR(SEARCH("ok",E88)))</formula>
    </cfRule>
    <cfRule type="containsText" dxfId="38" priority="168" operator="containsText" text="Attention">
      <formula>NOT(ISERROR(SEARCH("Attention",E88)))</formula>
    </cfRule>
    <cfRule type="containsText" dxfId="37" priority="169" operator="containsText" text="ok">
      <formula>NOT(ISERROR(SEARCH("ok",E88)))</formula>
    </cfRule>
  </conditionalFormatting>
  <conditionalFormatting sqref="E92">
    <cfRule type="containsText" dxfId="36" priority="94" operator="containsText" text="Attention&gt;20%!">
      <formula>NOT(ISERROR(SEARCH("Attention&gt;20%!",E92)))</formula>
    </cfRule>
    <cfRule type="containsText" dxfId="35" priority="93" operator="containsText" text="ok">
      <formula>NOT(ISERROR(SEARCH("ok",E92)))</formula>
    </cfRule>
    <cfRule type="containsText" dxfId="34" priority="92" operator="containsText" text="Attention&gt;85%!">
      <formula>NOT(ISERROR(SEARCH("Attention&gt;85%!",E92)))</formula>
    </cfRule>
    <cfRule type="containsText" dxfId="33" priority="91" operator="containsText" text="&gt;">
      <formula>NOT(ISERROR(SEARCH("&gt;",E92)))</formula>
    </cfRule>
    <cfRule type="containsText" dxfId="32" priority="28" operator="containsText" text="Attention&gt;20%!">
      <formula>NOT(ISERROR(SEARCH("Attention&gt;20%!",E92)))</formula>
    </cfRule>
    <cfRule type="containsText" dxfId="31" priority="27" operator="containsText" text="ok">
      <formula>NOT(ISERROR(SEARCH("ok",E92)))</formula>
    </cfRule>
    <cfRule type="containsText" dxfId="30" priority="26" operator="containsText" text="Attention&gt;85%!">
      <formula>NOT(ISERROR(SEARCH("Attention&gt;85%!",E92)))</formula>
    </cfRule>
    <cfRule type="containsText" dxfId="29" priority="25" operator="containsText" text="&gt;">
      <formula>NOT(ISERROR(SEARCH("&gt;",E92)))</formula>
    </cfRule>
  </conditionalFormatting>
  <conditionalFormatting sqref="E98">
    <cfRule type="containsText" dxfId="28" priority="24" operator="containsText" text="ok">
      <formula>NOT(ISERROR(SEARCH("ok",E98)))</formula>
    </cfRule>
    <cfRule type="containsText" dxfId="27" priority="90" operator="containsText" text="ok">
      <formula>NOT(ISERROR(SEARCH("ok",E98)))</formula>
    </cfRule>
    <cfRule type="containsText" dxfId="26" priority="1" operator="containsText" text="Attention">
      <formula>NOT(ISERROR(SEARCH("Attention",E98)))</formula>
    </cfRule>
    <cfRule type="containsText" dxfId="25" priority="171" operator="containsText" text="ok">
      <formula>NOT(ISERROR(SEARCH("ok",E98)))</formula>
    </cfRule>
    <cfRule type="containsText" dxfId="24" priority="89" operator="containsText" text="Attention">
      <formula>NOT(ISERROR(SEARCH("Attention",E98)))</formula>
    </cfRule>
    <cfRule type="containsText" dxfId="23" priority="2" operator="containsText" text="ok">
      <formula>NOT(ISERROR(SEARCH("ok",E98)))</formula>
    </cfRule>
    <cfRule type="containsText" dxfId="22" priority="23" operator="containsText" text="Attention">
      <formula>NOT(ISERROR(SEARCH("Attention",E98)))</formula>
    </cfRule>
    <cfRule type="containsText" dxfId="21" priority="170" operator="containsText" text="Attention">
      <formula>NOT(ISERROR(SEARCH("Attention",E98)))</formula>
    </cfRule>
  </conditionalFormatting>
  <conditionalFormatting sqref="E102">
    <cfRule type="containsText" dxfId="20" priority="85" operator="containsText" text="&gt;">
      <formula>NOT(ISERROR(SEARCH("&gt;",E102)))</formula>
    </cfRule>
    <cfRule type="containsText" dxfId="19" priority="88" operator="containsText" text="Attention&gt;20%!">
      <formula>NOT(ISERROR(SEARCH("Attention&gt;20%!",E102)))</formula>
    </cfRule>
    <cfRule type="containsText" dxfId="18" priority="87" operator="containsText" text="ok">
      <formula>NOT(ISERROR(SEARCH("ok",E102)))</formula>
    </cfRule>
    <cfRule type="containsText" dxfId="17" priority="22" operator="containsText" text="Attention&gt;20%!">
      <formula>NOT(ISERROR(SEARCH("Attention&gt;20%!",E102)))</formula>
    </cfRule>
    <cfRule type="containsText" dxfId="16" priority="21" operator="containsText" text="ok">
      <formula>NOT(ISERROR(SEARCH("ok",E102)))</formula>
    </cfRule>
    <cfRule type="containsText" dxfId="15" priority="19" operator="containsText" text="&gt;">
      <formula>NOT(ISERROR(SEARCH("&gt;",E102)))</formula>
    </cfRule>
    <cfRule type="containsText" dxfId="14" priority="20" operator="containsText" text="Attention&gt;85%!">
      <formula>NOT(ISERROR(SEARCH("Attention&gt;85%!",E102)))</formula>
    </cfRule>
    <cfRule type="containsText" dxfId="13" priority="86" operator="containsText" text="Attention&gt;85%!">
      <formula>NOT(ISERROR(SEARCH("Attention&gt;85%!",E102)))</formula>
    </cfRule>
  </conditionalFormatting>
  <dataValidations count="1">
    <dataValidation type="whole" allowBlank="1" showInputMessage="1" showErrorMessage="1" sqref="B13:C13 B23:C23 B33:C33 B43:C43 B53:C53 B63:C63 B73:C73 B83:C83 B93:C93 B103:C103 B114:C114" xr:uid="{00000000-0002-0000-0D00-000000000000}">
      <formula1>0</formula1>
      <formula2>1000000000</formula2>
    </dataValidation>
  </dataValidations>
  <printOptions horizontalCentered="1"/>
  <pageMargins left="0.19685039370078741" right="0.19685039370078741" top="0.41" bottom="0.39370078740157483" header="0.15748031496062992" footer="0.19685039370078741"/>
  <pageSetup paperSize="9" scale="82" orientation="portrait" r:id="rId1"/>
  <headerFooter alignWithMargins="0">
    <oddFooter>&amp;R&amp;A</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pageSetUpPr fitToPage="1"/>
  </sheetPr>
  <dimension ref="A1:J65"/>
  <sheetViews>
    <sheetView showGridLines="0" topLeftCell="A27" zoomScale="70" zoomScaleNormal="70" zoomScaleSheetLayoutView="85" workbookViewId="0">
      <selection activeCell="F42" sqref="F42"/>
    </sheetView>
  </sheetViews>
  <sheetFormatPr baseColWidth="10" defaultColWidth="10.85546875" defaultRowHeight="15" x14ac:dyDescent="0.2"/>
  <cols>
    <col min="1" max="1" width="5.140625" style="2" customWidth="1"/>
    <col min="2" max="2" width="45.7109375" style="8" customWidth="1"/>
    <col min="3" max="3" width="24.7109375" style="2" customWidth="1"/>
    <col min="4" max="4" width="18.7109375" style="2" customWidth="1"/>
    <col min="5" max="5" width="20.42578125" style="2" customWidth="1"/>
    <col min="6" max="6" width="22.140625" style="2" customWidth="1"/>
    <col min="7" max="7" width="19.85546875" style="10" customWidth="1"/>
    <col min="8" max="8" width="56.7109375" style="2" customWidth="1"/>
    <col min="9" max="9" width="23.42578125" style="185" customWidth="1"/>
    <col min="10" max="10" width="11.140625" style="185" customWidth="1"/>
    <col min="11" max="16384" width="10.85546875" style="2"/>
  </cols>
  <sheetData>
    <row r="1" spans="1:10" ht="42.75" customHeight="1" thickBot="1" x14ac:dyDescent="0.25">
      <c r="A1" s="298" t="s">
        <v>145</v>
      </c>
      <c r="B1" s="299"/>
      <c r="C1" s="299"/>
      <c r="D1" s="299"/>
      <c r="E1" s="299"/>
      <c r="F1" s="299"/>
      <c r="G1" s="300"/>
    </row>
    <row r="2" spans="1:10" ht="15.75" x14ac:dyDescent="0.2">
      <c r="A2" s="6"/>
      <c r="B2" s="6"/>
      <c r="C2" s="7"/>
      <c r="D2" s="7"/>
      <c r="E2" s="7"/>
      <c r="F2" s="6"/>
      <c r="G2" s="6"/>
    </row>
    <row r="3" spans="1:10" ht="16.5" thickBot="1" x14ac:dyDescent="0.25">
      <c r="A3" s="75" t="s">
        <v>37</v>
      </c>
      <c r="C3" s="295"/>
      <c r="D3" s="296"/>
      <c r="E3" s="297"/>
      <c r="F3" s="6"/>
      <c r="G3" s="6"/>
    </row>
    <row r="4" spans="1:10" ht="18" customHeight="1" thickBot="1" x14ac:dyDescent="0.25">
      <c r="A4" s="75" t="s">
        <v>223</v>
      </c>
      <c r="C4" s="292"/>
      <c r="D4" s="293"/>
      <c r="E4" s="294"/>
      <c r="G4" s="9"/>
    </row>
    <row r="5" spans="1:10" ht="18" customHeight="1" thickBot="1" x14ac:dyDescent="0.25">
      <c r="A5" s="75" t="s">
        <v>31</v>
      </c>
      <c r="C5" s="292"/>
      <c r="D5" s="293"/>
      <c r="E5" s="294"/>
    </row>
    <row r="6" spans="1:10" ht="18" customHeight="1" thickBot="1" x14ac:dyDescent="0.25">
      <c r="A6" s="75" t="s">
        <v>38</v>
      </c>
      <c r="C6" s="292"/>
      <c r="D6" s="293"/>
      <c r="E6" s="294"/>
    </row>
    <row r="7" spans="1:10" ht="18" customHeight="1" thickBot="1" x14ac:dyDescent="0.25">
      <c r="A7" s="75" t="s">
        <v>39</v>
      </c>
      <c r="C7" s="292"/>
      <c r="D7" s="293"/>
      <c r="E7" s="294"/>
    </row>
    <row r="8" spans="1:10" ht="31.5" customHeight="1" thickBot="1" x14ac:dyDescent="0.25">
      <c r="B8" s="2"/>
      <c r="F8" s="291" t="s">
        <v>132</v>
      </c>
      <c r="G8" s="291"/>
      <c r="H8" s="129"/>
    </row>
    <row r="9" spans="1:10" s="8" customFormat="1" ht="30" customHeight="1" thickBot="1" x14ac:dyDescent="0.3">
      <c r="A9" s="11" t="s">
        <v>40</v>
      </c>
      <c r="B9" s="12"/>
      <c r="C9" s="13"/>
      <c r="D9" s="13"/>
      <c r="E9" s="13"/>
      <c r="F9" s="14" t="s">
        <v>224</v>
      </c>
      <c r="G9" s="15" t="s">
        <v>41</v>
      </c>
      <c r="I9" s="186"/>
      <c r="J9" s="186"/>
    </row>
    <row r="10" spans="1:10" s="8" customFormat="1" ht="43.5" customHeight="1" x14ac:dyDescent="0.25">
      <c r="A10" s="16" t="s">
        <v>42</v>
      </c>
      <c r="B10" s="85"/>
      <c r="C10" s="17" t="s">
        <v>106</v>
      </c>
      <c r="D10" s="17" t="s">
        <v>107</v>
      </c>
      <c r="E10" s="18" t="s">
        <v>109</v>
      </c>
      <c r="F10" s="152">
        <f>+F21+F35</f>
        <v>0</v>
      </c>
      <c r="G10" s="153">
        <f>+G21+G35</f>
        <v>0</v>
      </c>
      <c r="I10" s="186"/>
      <c r="J10" s="186"/>
    </row>
    <row r="11" spans="1:10" ht="30" customHeight="1" x14ac:dyDescent="0.25">
      <c r="A11" s="323" t="s">
        <v>43</v>
      </c>
      <c r="B11" s="89" t="s">
        <v>59</v>
      </c>
      <c r="C11" s="314" t="s">
        <v>57</v>
      </c>
      <c r="D11" s="315"/>
      <c r="E11" s="316"/>
      <c r="F11" s="82"/>
      <c r="G11" s="220"/>
    </row>
    <row r="12" spans="1:10" ht="21" customHeight="1" x14ac:dyDescent="0.25">
      <c r="A12" s="324"/>
      <c r="B12" s="317" t="s">
        <v>111</v>
      </c>
      <c r="C12" s="187"/>
      <c r="D12" s="188"/>
      <c r="E12" s="189"/>
      <c r="F12" s="157">
        <f t="shared" ref="F12:F20" si="0">D12*E12</f>
        <v>0</v>
      </c>
      <c r="G12" s="221"/>
    </row>
    <row r="13" spans="1:10" ht="21" customHeight="1" x14ac:dyDescent="0.25">
      <c r="A13" s="324"/>
      <c r="B13" s="317"/>
      <c r="C13" s="187"/>
      <c r="D13" s="188"/>
      <c r="E13" s="189"/>
      <c r="F13" s="157">
        <f t="shared" si="0"/>
        <v>0</v>
      </c>
      <c r="G13" s="221" t="s">
        <v>134</v>
      </c>
    </row>
    <row r="14" spans="1:10" ht="21" customHeight="1" x14ac:dyDescent="0.25">
      <c r="A14" s="324"/>
      <c r="B14" s="318"/>
      <c r="C14" s="187"/>
      <c r="D14" s="188"/>
      <c r="E14" s="189"/>
      <c r="F14" s="157">
        <f t="shared" si="0"/>
        <v>0</v>
      </c>
      <c r="G14" s="221" t="s">
        <v>134</v>
      </c>
    </row>
    <row r="15" spans="1:10" ht="21" customHeight="1" x14ac:dyDescent="0.25">
      <c r="A15" s="325"/>
      <c r="B15" s="322" t="s">
        <v>112</v>
      </c>
      <c r="C15" s="190"/>
      <c r="D15" s="190"/>
      <c r="E15" s="191"/>
      <c r="F15" s="160">
        <f t="shared" si="0"/>
        <v>0</v>
      </c>
      <c r="G15" s="221"/>
    </row>
    <row r="16" spans="1:10" ht="21" customHeight="1" x14ac:dyDescent="0.25">
      <c r="A16" s="324"/>
      <c r="B16" s="317"/>
      <c r="C16" s="192"/>
      <c r="D16" s="190"/>
      <c r="E16" s="191"/>
      <c r="F16" s="160">
        <f t="shared" si="0"/>
        <v>0</v>
      </c>
      <c r="G16" s="221" t="s">
        <v>134</v>
      </c>
    </row>
    <row r="17" spans="1:8" ht="21" customHeight="1" x14ac:dyDescent="0.25">
      <c r="A17" s="324"/>
      <c r="B17" s="317"/>
      <c r="C17" s="192"/>
      <c r="D17" s="190"/>
      <c r="E17" s="191"/>
      <c r="F17" s="160">
        <f t="shared" si="0"/>
        <v>0</v>
      </c>
      <c r="G17" s="221"/>
    </row>
    <row r="18" spans="1:8" ht="21" customHeight="1" x14ac:dyDescent="0.2">
      <c r="A18" s="324"/>
      <c r="B18" s="322" t="s">
        <v>113</v>
      </c>
      <c r="C18" s="192"/>
      <c r="D18" s="193"/>
      <c r="E18" s="193"/>
      <c r="F18" s="160">
        <f>D18*E18</f>
        <v>0</v>
      </c>
      <c r="G18" s="209"/>
      <c r="H18" s="185" t="str">
        <f>IF($G18="","Attention la case G n'est pas remplie","ok")</f>
        <v>Attention la case G n'est pas remplie</v>
      </c>
    </row>
    <row r="19" spans="1:8" ht="21" customHeight="1" x14ac:dyDescent="0.25">
      <c r="A19" s="324"/>
      <c r="B19" s="317"/>
      <c r="C19" s="192"/>
      <c r="D19" s="190"/>
      <c r="E19" s="191"/>
      <c r="F19" s="160">
        <f t="shared" si="0"/>
        <v>0</v>
      </c>
      <c r="G19" s="209"/>
      <c r="H19" s="185" t="str">
        <f>IF($G19="","Attention la case G n'est pas remplie","ok")</f>
        <v>Attention la case G n'est pas remplie</v>
      </c>
    </row>
    <row r="20" spans="1:8" ht="21" customHeight="1" x14ac:dyDescent="0.25">
      <c r="A20" s="325"/>
      <c r="B20" s="317"/>
      <c r="C20" s="190"/>
      <c r="D20" s="190"/>
      <c r="E20" s="191"/>
      <c r="F20" s="160">
        <f t="shared" si="0"/>
        <v>0</v>
      </c>
      <c r="G20" s="209"/>
      <c r="H20" s="185" t="str">
        <f>IF($G20="","Attention la case G n'est pas remplie","ok")</f>
        <v>Attention la case G n'est pas remplie</v>
      </c>
    </row>
    <row r="21" spans="1:8" ht="20.100000000000001" customHeight="1" x14ac:dyDescent="0.2">
      <c r="A21" s="325"/>
      <c r="B21" s="91"/>
      <c r="C21" s="163" t="s">
        <v>44</v>
      </c>
      <c r="D21" s="164">
        <f>SUM(D11:D20)</f>
        <v>0</v>
      </c>
      <c r="E21" s="164">
        <f>SUM(E11:E20)</f>
        <v>0</v>
      </c>
      <c r="F21" s="165">
        <f>SUM(F11:F20)</f>
        <v>0</v>
      </c>
      <c r="G21" s="166">
        <f>SUM(G11:G20)</f>
        <v>0</v>
      </c>
      <c r="H21" s="185"/>
    </row>
    <row r="22" spans="1:8" ht="30" customHeight="1" x14ac:dyDescent="0.2">
      <c r="A22" s="325"/>
      <c r="B22" s="90"/>
      <c r="C22" s="314" t="s">
        <v>58</v>
      </c>
      <c r="D22" s="315"/>
      <c r="E22" s="316"/>
      <c r="F22" s="83"/>
      <c r="G22" s="86"/>
      <c r="H22" s="185"/>
    </row>
    <row r="23" spans="1:8" ht="21" customHeight="1" x14ac:dyDescent="0.2">
      <c r="A23" s="325"/>
      <c r="B23" s="319" t="s">
        <v>114</v>
      </c>
      <c r="C23" s="193"/>
      <c r="D23" s="193"/>
      <c r="E23" s="193"/>
      <c r="F23" s="167">
        <f t="shared" ref="F23:F34" si="1">D23*E23</f>
        <v>0</v>
      </c>
      <c r="G23" s="168"/>
      <c r="H23" s="185"/>
    </row>
    <row r="24" spans="1:8" ht="21" customHeight="1" x14ac:dyDescent="0.2">
      <c r="A24" s="325"/>
      <c r="B24" s="320"/>
      <c r="C24" s="193"/>
      <c r="D24" s="193"/>
      <c r="E24" s="193"/>
      <c r="F24" s="167">
        <f t="shared" si="1"/>
        <v>0</v>
      </c>
      <c r="G24" s="168"/>
      <c r="H24" s="185"/>
    </row>
    <row r="25" spans="1:8" ht="21" customHeight="1" x14ac:dyDescent="0.2">
      <c r="A25" s="325"/>
      <c r="B25" s="321"/>
      <c r="C25" s="193"/>
      <c r="D25" s="193"/>
      <c r="E25" s="193"/>
      <c r="F25" s="167">
        <f t="shared" si="1"/>
        <v>0</v>
      </c>
      <c r="G25" s="168"/>
      <c r="H25" s="185"/>
    </row>
    <row r="26" spans="1:8" ht="21" customHeight="1" x14ac:dyDescent="0.2">
      <c r="A26" s="325"/>
      <c r="B26" s="322" t="s">
        <v>116</v>
      </c>
      <c r="C26" s="193"/>
      <c r="D26" s="193"/>
      <c r="E26" s="193"/>
      <c r="F26" s="160">
        <f t="shared" si="1"/>
        <v>0</v>
      </c>
      <c r="G26" s="209"/>
      <c r="H26" s="185" t="str">
        <f t="shared" ref="H26:H28" si="2">IF($G26="","Attention la case G n'est pas remplie","ok")</f>
        <v>Attention la case G n'est pas remplie</v>
      </c>
    </row>
    <row r="27" spans="1:8" ht="21" customHeight="1" x14ac:dyDescent="0.2">
      <c r="A27" s="325"/>
      <c r="B27" s="317"/>
      <c r="C27" s="193"/>
      <c r="D27" s="193"/>
      <c r="E27" s="193"/>
      <c r="F27" s="160">
        <f t="shared" si="1"/>
        <v>0</v>
      </c>
      <c r="G27" s="209"/>
      <c r="H27" s="185" t="str">
        <f t="shared" si="2"/>
        <v>Attention la case G n'est pas remplie</v>
      </c>
    </row>
    <row r="28" spans="1:8" ht="21" customHeight="1" x14ac:dyDescent="0.2">
      <c r="A28" s="325"/>
      <c r="B28" s="317"/>
      <c r="C28" s="193"/>
      <c r="D28" s="193"/>
      <c r="E28" s="193"/>
      <c r="F28" s="160">
        <f t="shared" si="1"/>
        <v>0</v>
      </c>
      <c r="G28" s="209"/>
      <c r="H28" s="185" t="str">
        <f t="shared" si="2"/>
        <v>Attention la case G n'est pas remplie</v>
      </c>
    </row>
    <row r="29" spans="1:8" ht="21" customHeight="1" x14ac:dyDescent="0.2">
      <c r="A29" s="324"/>
      <c r="B29" s="319" t="s">
        <v>115</v>
      </c>
      <c r="C29" s="194"/>
      <c r="D29" s="193"/>
      <c r="E29" s="193"/>
      <c r="F29" s="170">
        <f t="shared" si="1"/>
        <v>0</v>
      </c>
      <c r="G29" s="168"/>
      <c r="H29" s="185"/>
    </row>
    <row r="30" spans="1:8" ht="21" customHeight="1" x14ac:dyDescent="0.2">
      <c r="A30" s="324"/>
      <c r="B30" s="320"/>
      <c r="C30" s="194"/>
      <c r="D30" s="193"/>
      <c r="E30" s="193"/>
      <c r="F30" s="170">
        <f t="shared" si="1"/>
        <v>0</v>
      </c>
      <c r="G30" s="168"/>
      <c r="H30" s="185"/>
    </row>
    <row r="31" spans="1:8" ht="21" customHeight="1" x14ac:dyDescent="0.2">
      <c r="A31" s="324"/>
      <c r="B31" s="321"/>
      <c r="C31" s="194"/>
      <c r="D31" s="193"/>
      <c r="E31" s="193"/>
      <c r="F31" s="170">
        <f t="shared" si="1"/>
        <v>0</v>
      </c>
      <c r="G31" s="168"/>
      <c r="H31" s="185"/>
    </row>
    <row r="32" spans="1:8" ht="21" customHeight="1" x14ac:dyDescent="0.2">
      <c r="A32" s="325"/>
      <c r="B32" s="322" t="s">
        <v>117</v>
      </c>
      <c r="C32" s="193"/>
      <c r="D32" s="193"/>
      <c r="E32" s="193"/>
      <c r="F32" s="170">
        <f t="shared" si="1"/>
        <v>0</v>
      </c>
      <c r="G32" s="209"/>
      <c r="H32" s="185" t="str">
        <f t="shared" ref="H32:H34" si="3">IF($G32="","Attention la case G n'est pas remplie","ok")</f>
        <v>Attention la case G n'est pas remplie</v>
      </c>
    </row>
    <row r="33" spans="1:10" ht="21" customHeight="1" x14ac:dyDescent="0.2">
      <c r="A33" s="325"/>
      <c r="B33" s="317"/>
      <c r="C33" s="195"/>
      <c r="D33" s="195"/>
      <c r="E33" s="195"/>
      <c r="F33" s="170">
        <f t="shared" si="1"/>
        <v>0</v>
      </c>
      <c r="G33" s="210"/>
      <c r="H33" s="185" t="str">
        <f t="shared" si="3"/>
        <v>Attention la case G n'est pas remplie</v>
      </c>
    </row>
    <row r="34" spans="1:10" ht="21" customHeight="1" x14ac:dyDescent="0.2">
      <c r="A34" s="325"/>
      <c r="B34" s="317"/>
      <c r="C34" s="195"/>
      <c r="D34" s="195"/>
      <c r="E34" s="195"/>
      <c r="F34" s="170">
        <f t="shared" si="1"/>
        <v>0</v>
      </c>
      <c r="G34" s="211"/>
      <c r="H34" s="185" t="str">
        <f t="shared" si="3"/>
        <v>Attention la case G n'est pas remplie</v>
      </c>
    </row>
    <row r="35" spans="1:10" ht="20.100000000000001" customHeight="1" thickBot="1" x14ac:dyDescent="0.25">
      <c r="A35" s="325"/>
      <c r="B35" s="92"/>
      <c r="C35" s="172" t="s">
        <v>44</v>
      </c>
      <c r="D35" s="172">
        <f>SUM(D22:D32)</f>
        <v>0</v>
      </c>
      <c r="E35" s="172">
        <f>SUM(E22:E32)</f>
        <v>0</v>
      </c>
      <c r="F35" s="173">
        <f>SUM(F22:F34)</f>
        <v>0</v>
      </c>
      <c r="G35" s="174">
        <f>SUM(G22:G34)</f>
        <v>0</v>
      </c>
      <c r="H35" s="185"/>
    </row>
    <row r="36" spans="1:10" ht="23.1" customHeight="1" x14ac:dyDescent="0.2">
      <c r="A36" s="93" t="s">
        <v>118</v>
      </c>
      <c r="B36" s="94"/>
      <c r="C36" s="94"/>
      <c r="D36" s="94"/>
      <c r="E36" s="95"/>
      <c r="F36" s="196"/>
      <c r="G36" s="209"/>
      <c r="H36" s="185" t="str">
        <f t="shared" ref="H36:H39" si="4">IF($G36="","Attention la case G n'est pas remplie","ok")</f>
        <v>Attention la case G n'est pas remplie</v>
      </c>
    </row>
    <row r="37" spans="1:10" ht="23.1" customHeight="1" x14ac:dyDescent="0.2">
      <c r="A37" s="19" t="s">
        <v>45</v>
      </c>
      <c r="B37" s="20"/>
      <c r="C37" s="20"/>
      <c r="D37" s="20"/>
      <c r="E37" s="96"/>
      <c r="F37" s="196"/>
      <c r="G37" s="209"/>
      <c r="H37" s="185" t="str">
        <f t="shared" si="4"/>
        <v>Attention la case G n'est pas remplie</v>
      </c>
    </row>
    <row r="38" spans="1:10" ht="23.1" customHeight="1" x14ac:dyDescent="0.2">
      <c r="A38" s="21" t="s">
        <v>119</v>
      </c>
      <c r="B38" s="22"/>
      <c r="C38" s="22"/>
      <c r="D38" s="22"/>
      <c r="E38" s="97"/>
      <c r="F38" s="196"/>
      <c r="G38" s="209"/>
      <c r="H38" s="185" t="str">
        <f t="shared" si="4"/>
        <v>Attention la case G n'est pas remplie</v>
      </c>
    </row>
    <row r="39" spans="1:10" ht="23.1" customHeight="1" x14ac:dyDescent="0.2">
      <c r="A39" s="21" t="s">
        <v>120</v>
      </c>
      <c r="B39" s="22"/>
      <c r="C39" s="22"/>
      <c r="D39" s="22"/>
      <c r="E39" s="97"/>
      <c r="F39" s="196"/>
      <c r="G39" s="209"/>
      <c r="H39" s="185" t="str">
        <f t="shared" si="4"/>
        <v>Attention la case G n'est pas remplie</v>
      </c>
    </row>
    <row r="40" spans="1:10" ht="23.1" customHeight="1" thickBot="1" x14ac:dyDescent="0.25">
      <c r="A40" s="23" t="s">
        <v>144</v>
      </c>
      <c r="B40" s="24"/>
      <c r="C40" s="24"/>
      <c r="D40" s="24"/>
      <c r="E40" s="98"/>
      <c r="F40" s="196"/>
      <c r="G40" s="209"/>
      <c r="H40" s="185" t="str">
        <f>IF($G40="","Attention la case G n'est pas remplie","ok")</f>
        <v>Attention la case G n'est pas remplie</v>
      </c>
    </row>
    <row r="41" spans="1:10" ht="24.95" customHeight="1" thickBot="1" x14ac:dyDescent="0.25">
      <c r="A41" s="25" t="s">
        <v>46</v>
      </c>
      <c r="B41" s="26"/>
      <c r="C41" s="26"/>
      <c r="D41" s="26"/>
      <c r="E41" s="99"/>
      <c r="F41" s="176">
        <f>SUM(F36:F40)+F10</f>
        <v>0</v>
      </c>
      <c r="G41" s="177">
        <f>SUM(G36:G40)+G10</f>
        <v>0</v>
      </c>
      <c r="H41" s="219" t="s">
        <v>135</v>
      </c>
    </row>
    <row r="42" spans="1:10" ht="20.100000000000001" customHeight="1" thickBot="1" x14ac:dyDescent="0.25">
      <c r="B42" s="27"/>
      <c r="C42" s="27"/>
      <c r="D42" s="27"/>
      <c r="E42" s="28" t="s">
        <v>47</v>
      </c>
      <c r="F42" s="217" t="e">
        <f>G41/F41</f>
        <v>#DIV/0!</v>
      </c>
      <c r="G42" s="29"/>
    </row>
    <row r="43" spans="1:10" ht="20.100000000000001" customHeight="1" thickBot="1" x14ac:dyDescent="0.25">
      <c r="B43" s="27"/>
      <c r="C43" s="27"/>
      <c r="D43" s="27"/>
      <c r="E43" s="30"/>
      <c r="F43" s="31"/>
      <c r="G43" s="29"/>
    </row>
    <row r="44" spans="1:10" ht="24.95" customHeight="1" thickBot="1" x14ac:dyDescent="0.25">
      <c r="A44" s="311" t="s">
        <v>122</v>
      </c>
      <c r="B44" s="312"/>
      <c r="C44" s="312"/>
      <c r="D44" s="312"/>
      <c r="E44" s="313"/>
      <c r="F44" s="32"/>
    </row>
    <row r="45" spans="1:10" ht="26.25" thickBot="1" x14ac:dyDescent="0.25">
      <c r="A45" s="307" t="s">
        <v>14</v>
      </c>
      <c r="B45" s="308"/>
      <c r="C45" s="33" t="s">
        <v>15</v>
      </c>
      <c r="D45" s="33" t="s">
        <v>16</v>
      </c>
      <c r="E45" s="34" t="s">
        <v>17</v>
      </c>
      <c r="F45" s="3"/>
    </row>
    <row r="46" spans="1:10" s="37" customFormat="1" ht="24.95" customHeight="1" x14ac:dyDescent="0.2">
      <c r="A46" s="309"/>
      <c r="B46" s="310"/>
      <c r="C46" s="35"/>
      <c r="D46" s="197"/>
      <c r="E46" s="36"/>
      <c r="G46" s="38"/>
      <c r="I46" s="185"/>
      <c r="J46" s="185"/>
    </row>
    <row r="47" spans="1:10" s="37" customFormat="1" ht="24.95" customHeight="1" x14ac:dyDescent="0.2">
      <c r="A47" s="305"/>
      <c r="B47" s="306"/>
      <c r="C47" s="39"/>
      <c r="D47" s="198"/>
      <c r="E47" s="40"/>
      <c r="G47" s="38"/>
      <c r="I47" s="185"/>
      <c r="J47" s="185"/>
    </row>
    <row r="48" spans="1:10" s="37" customFormat="1" ht="24.95" customHeight="1" x14ac:dyDescent="0.2">
      <c r="A48" s="305"/>
      <c r="B48" s="306"/>
      <c r="C48" s="39"/>
      <c r="D48" s="198"/>
      <c r="E48" s="40"/>
      <c r="G48" s="38"/>
      <c r="I48" s="185"/>
      <c r="J48" s="185"/>
    </row>
    <row r="49" spans="1:10" s="37" customFormat="1" ht="24.95" customHeight="1" x14ac:dyDescent="0.2">
      <c r="A49" s="305"/>
      <c r="B49" s="306"/>
      <c r="C49" s="39"/>
      <c r="D49" s="198"/>
      <c r="E49" s="40"/>
      <c r="G49" s="38"/>
      <c r="I49" s="185"/>
      <c r="J49" s="185"/>
    </row>
    <row r="50" spans="1:10" s="37" customFormat="1" ht="24.95" customHeight="1" thickBot="1" x14ac:dyDescent="0.25">
      <c r="A50" s="301"/>
      <c r="B50" s="302"/>
      <c r="C50" s="41"/>
      <c r="D50" s="199"/>
      <c r="E50" s="42"/>
      <c r="G50" s="38"/>
      <c r="I50" s="185"/>
      <c r="J50" s="185"/>
    </row>
    <row r="51" spans="1:10" ht="24.95" customHeight="1" thickBot="1" x14ac:dyDescent="0.25">
      <c r="A51" s="303" t="s">
        <v>44</v>
      </c>
      <c r="B51" s="304"/>
      <c r="C51" s="43"/>
      <c r="D51" s="181">
        <f>SUM(D46:D50)</f>
        <v>0</v>
      </c>
      <c r="E51" s="44"/>
    </row>
    <row r="55" spans="1:10" ht="38.25" customHeight="1" thickBot="1" x14ac:dyDescent="0.25">
      <c r="A55" s="326" t="s">
        <v>121</v>
      </c>
      <c r="B55" s="327"/>
      <c r="C55" s="327"/>
      <c r="D55" s="327"/>
      <c r="E55" s="327"/>
      <c r="F55" s="327"/>
      <c r="G55" s="327"/>
    </row>
    <row r="56" spans="1:10" ht="39" customHeight="1" thickBot="1" x14ac:dyDescent="0.25">
      <c r="A56" s="328" t="s">
        <v>74</v>
      </c>
      <c r="B56" s="329"/>
      <c r="C56" s="329"/>
      <c r="D56" s="329"/>
      <c r="E56" s="329"/>
      <c r="F56" s="329"/>
      <c r="G56" s="330"/>
    </row>
    <row r="57" spans="1:10" ht="140.1" customHeight="1" thickBot="1" x14ac:dyDescent="0.25">
      <c r="A57" s="331"/>
      <c r="B57" s="332"/>
      <c r="C57" s="332"/>
      <c r="D57" s="332"/>
      <c r="E57" s="332"/>
      <c r="F57" s="332"/>
      <c r="G57" s="333"/>
    </row>
    <row r="58" spans="1:10" ht="39" customHeight="1" thickBot="1" x14ac:dyDescent="0.25">
      <c r="A58" s="334" t="s">
        <v>75</v>
      </c>
      <c r="B58" s="335"/>
      <c r="C58" s="335"/>
      <c r="D58" s="335"/>
      <c r="E58" s="335"/>
      <c r="F58" s="335"/>
      <c r="G58" s="336"/>
    </row>
    <row r="59" spans="1:10" ht="140.1" customHeight="1" thickBot="1" x14ac:dyDescent="0.25">
      <c r="A59" s="331"/>
      <c r="B59" s="332"/>
      <c r="C59" s="332"/>
      <c r="D59" s="332"/>
      <c r="E59" s="332"/>
      <c r="F59" s="332"/>
      <c r="G59" s="333"/>
    </row>
    <row r="60" spans="1:10" ht="39" customHeight="1" thickBot="1" x14ac:dyDescent="0.25">
      <c r="A60" s="337" t="s">
        <v>69</v>
      </c>
      <c r="B60" s="338"/>
      <c r="C60" s="338"/>
      <c r="D60" s="338"/>
      <c r="E60" s="338"/>
      <c r="F60" s="338"/>
      <c r="G60" s="339"/>
    </row>
    <row r="61" spans="1:10" ht="140.1" customHeight="1" thickBot="1" x14ac:dyDescent="0.25">
      <c r="A61" s="331"/>
      <c r="B61" s="332"/>
      <c r="C61" s="332"/>
      <c r="D61" s="332"/>
      <c r="E61" s="332"/>
      <c r="F61" s="332"/>
      <c r="G61" s="333"/>
    </row>
    <row r="62" spans="1:10" ht="39" customHeight="1" thickBot="1" x14ac:dyDescent="0.25">
      <c r="A62" s="328" t="s">
        <v>76</v>
      </c>
      <c r="B62" s="329"/>
      <c r="C62" s="329"/>
      <c r="D62" s="329"/>
      <c r="E62" s="329"/>
      <c r="F62" s="329"/>
      <c r="G62" s="330"/>
    </row>
    <row r="63" spans="1:10" ht="140.1" customHeight="1" thickBot="1" x14ac:dyDescent="0.25">
      <c r="A63" s="331"/>
      <c r="B63" s="332"/>
      <c r="C63" s="332"/>
      <c r="D63" s="332"/>
      <c r="E63" s="332"/>
      <c r="F63" s="332"/>
      <c r="G63" s="333"/>
    </row>
    <row r="64" spans="1:10" ht="39.75" customHeight="1" thickBot="1" x14ac:dyDescent="0.25">
      <c r="A64" s="328" t="s">
        <v>77</v>
      </c>
      <c r="B64" s="329"/>
      <c r="C64" s="329"/>
      <c r="D64" s="329"/>
      <c r="E64" s="329"/>
      <c r="F64" s="329"/>
      <c r="G64" s="330"/>
    </row>
    <row r="65" spans="1:7" ht="140.25" customHeight="1" thickBot="1" x14ac:dyDescent="0.25">
      <c r="A65" s="331"/>
      <c r="B65" s="332"/>
      <c r="C65" s="332"/>
      <c r="D65" s="332"/>
      <c r="E65" s="332"/>
      <c r="F65" s="332"/>
      <c r="G65" s="333"/>
    </row>
  </sheetData>
  <sheetProtection algorithmName="SHA-512" hashValue="rrhngekSXBDZXkl5i4Ff7IPzO9zMntEOyQud190oSm18qI4QB7JA1vhozVjvGmw1cvUs9Ab/PuBqGrvn0e+auA==" saltValue="1EwHlfxGBIX0cs0nd7iWrw==" spinCount="100000" sheet="1" objects="1" scenarios="1"/>
  <customSheetViews>
    <customSheetView guid="{05A4635C-9AA5-4788-AE33-0D2B48B9581F}" showGridLines="0" fitToPage="1">
      <selection activeCell="C3" sqref="C3:E3"/>
      <pageMargins left="0.23000000000000004" right="0.17000000000000004" top="0.55000000000000004" bottom="0.51314960629921258" header="0.2" footer="0.2"/>
      <printOptions horizontalCentered="1"/>
      <pageSetup paperSize="9" scale="56" orientation="portrait" r:id="rId1"/>
      <headerFooter alignWithMargins="0">
        <oddFooter>&amp;C&amp;P/&amp;N&amp;R&amp;9&amp;A</oddFooter>
      </headerFooter>
    </customSheetView>
  </customSheetViews>
  <mergeCells count="36">
    <mergeCell ref="A55:G55"/>
    <mergeCell ref="A56:G56"/>
    <mergeCell ref="A57:G57"/>
    <mergeCell ref="A58:G58"/>
    <mergeCell ref="A65:G65"/>
    <mergeCell ref="A64:G64"/>
    <mergeCell ref="A59:G59"/>
    <mergeCell ref="A60:G60"/>
    <mergeCell ref="A61:G61"/>
    <mergeCell ref="A62:G62"/>
    <mergeCell ref="A63:G63"/>
    <mergeCell ref="A44:E44"/>
    <mergeCell ref="C11:E11"/>
    <mergeCell ref="C22:E22"/>
    <mergeCell ref="A47:B47"/>
    <mergeCell ref="A48:B48"/>
    <mergeCell ref="B12:B14"/>
    <mergeCell ref="B29:B31"/>
    <mergeCell ref="B32:B34"/>
    <mergeCell ref="B15:B17"/>
    <mergeCell ref="B26:B28"/>
    <mergeCell ref="B18:B20"/>
    <mergeCell ref="B23:B25"/>
    <mergeCell ref="A11:A35"/>
    <mergeCell ref="A50:B50"/>
    <mergeCell ref="A51:B51"/>
    <mergeCell ref="A49:B49"/>
    <mergeCell ref="A45:B45"/>
    <mergeCell ref="A46:B46"/>
    <mergeCell ref="F8:G8"/>
    <mergeCell ref="C7:E7"/>
    <mergeCell ref="C3:E3"/>
    <mergeCell ref="A1:G1"/>
    <mergeCell ref="C4:E4"/>
    <mergeCell ref="C5:E5"/>
    <mergeCell ref="C6:E6"/>
  </mergeCells>
  <phoneticPr fontId="25" type="noConversion"/>
  <conditionalFormatting sqref="I40:J40">
    <cfRule type="containsText" dxfId="12" priority="1" operator="containsText" text="OK">
      <formula>NOT(ISERROR(SEARCH("OK",I40)))</formula>
    </cfRule>
    <cfRule type="containsText" dxfId="11" priority="2" operator="containsText" text="Attention &gt;13%">
      <formula>NOT(ISERROR(SEARCH("Attention &gt;13%",I40)))</formula>
    </cfRule>
  </conditionalFormatting>
  <dataValidations xWindow="416" yWindow="444"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200-000000000000}"/>
    <dataValidation allowBlank="1" showInputMessage="1" showErrorMessage="1" prompt="Merci d'indiquer le nom complet du financeur" sqref="A51:B51" xr:uid="{00000000-0002-0000-0200-000001000000}"/>
    <dataValidation type="decimal" allowBlank="1" showInputMessage="1" showErrorMessage="1" error="L'aide demandée ne peut supérieure au coût complet du projet par ligne" sqref="G36:G40 G22:G34" xr:uid="{00000000-0002-0000-0200-000002000000}">
      <formula1>0</formula1>
      <formula2>F22</formula2>
    </dataValidation>
    <dataValidation allowBlank="1" showErrorMessage="1" prompt="Le financement de personnel permanent n'est pas autorisé." sqref="G11:G17" xr:uid="{00000000-0002-0000-0200-000003000000}"/>
    <dataValidation allowBlank="1" showErrorMessage="1" prompt="Merci de contacter le(s) service(s) des ressouces humaines concerné(s) pour obtenir les grilles salariales nécessaire à la réalisation de cette estimation" sqref="B11 B21:B22" xr:uid="{00000000-0002-0000-0200-000004000000}"/>
    <dataValidation type="decimal" allowBlank="1" showErrorMessage="1" error="L'aide demandée ne peut supérieure au coût complet du projet par ligne" prompt="Le financement de personnel permanent n'est pas autorisé." sqref="G18:G20" xr:uid="{00000000-0002-0000-0200-000005000000}">
      <formula1>0</formula1>
      <formula2>F18</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200-000006000000}"/>
    <dataValidation type="list" allowBlank="1" showInputMessage="1" showErrorMessage="1" sqref="E46:E50" xr:uid="{00000000-0002-0000-0200-000007000000}">
      <formula1>etats</formula1>
    </dataValidation>
    <dataValidation type="list" allowBlank="1" showInputMessage="1" showErrorMessage="1" sqref="C46:C50" xr:uid="{00000000-0002-0000-0200-000008000000}">
      <formula1>financeurs</formula1>
    </dataValidation>
    <dataValidation type="decimal" allowBlank="1" showInputMessage="1" showErrorMessage="1" sqref="D46:D50 D12:E20 D23:E34 F36:F40" xr:uid="{00000000-0002-0000-0200-000009000000}">
      <formula1>0</formula1>
      <formula2>1000000000</formula2>
    </dataValidation>
  </dataValidations>
  <printOptions horizontalCentered="1"/>
  <pageMargins left="0.23622047244094491" right="0.15748031496062992" top="0.35433070866141736" bottom="0.31496062992125984" header="0.19685039370078741" footer="0.19685039370078741"/>
  <pageSetup paperSize="9" scale="65" fitToHeight="0" orientation="portrait" r:id="rId2"/>
  <headerFooter alignWithMargins="0">
    <oddFooter>&amp;C&amp;P/&amp;N&amp;R&amp;9&amp;A</oddFooter>
  </headerFooter>
  <rowBreaks count="1" manualBreakCount="1">
    <brk id="52" max="16383" man="1"/>
  </rowBreaks>
  <legacyDrawing r:id="rId3"/>
  <extLst>
    <ext xmlns:x14="http://schemas.microsoft.com/office/spreadsheetml/2009/9/main" uri="{CCE6A557-97BC-4b89-ADB6-D9C93CAAB3DF}">
      <x14:dataValidations xmlns:xm="http://schemas.microsoft.com/office/excel/2006/main" xWindow="416" yWindow="444" count="1">
        <x14:dataValidation type="list" allowBlank="1" showInputMessage="1" showErrorMessage="1" xr:uid="{00000000-0002-0000-0200-00000A000000}">
          <x14:formula1>
            <xm:f>'NE PAS SUPPRIMER Gestion liste'!$A$2:$A$6</xm:f>
          </x14:formula1>
          <xm:sqref>C3:E3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pageSetUpPr fitToPage="1"/>
  </sheetPr>
  <dimension ref="A1:I65"/>
  <sheetViews>
    <sheetView showGridLines="0" zoomScale="118" zoomScaleNormal="118" zoomScaleSheetLayoutView="100" workbookViewId="0">
      <selection activeCell="C33" sqref="C33:F33"/>
    </sheetView>
  </sheetViews>
  <sheetFormatPr baseColWidth="10" defaultColWidth="10.85546875" defaultRowHeight="12.75" x14ac:dyDescent="0.2"/>
  <cols>
    <col min="1" max="1" width="5.140625" style="2" customWidth="1"/>
    <col min="2" max="2" width="49.42578125" style="8" customWidth="1"/>
    <col min="3" max="3" width="23.7109375" style="2" customWidth="1"/>
    <col min="4" max="5" width="18.7109375" style="2" customWidth="1"/>
    <col min="6" max="6" width="21.28515625" style="2" customWidth="1"/>
    <col min="7" max="7" width="18.7109375" style="10" customWidth="1"/>
    <col min="8" max="8" width="35.85546875" style="37" customWidth="1"/>
    <col min="9" max="9" width="22.85546875" style="2" customWidth="1"/>
    <col min="10" max="10" width="6.42578125" style="2" customWidth="1"/>
    <col min="11" max="16384" width="10.85546875" style="2"/>
  </cols>
  <sheetData>
    <row r="1" spans="1:8" ht="48" customHeight="1" thickBot="1" x14ac:dyDescent="0.25">
      <c r="A1" s="298" t="s">
        <v>146</v>
      </c>
      <c r="B1" s="299"/>
      <c r="C1" s="299"/>
      <c r="D1" s="299"/>
      <c r="E1" s="299"/>
      <c r="F1" s="299"/>
      <c r="G1" s="300"/>
    </row>
    <row r="2" spans="1:8" ht="20.100000000000001" customHeight="1" x14ac:dyDescent="0.2">
      <c r="A2" s="45"/>
      <c r="B2" s="46"/>
      <c r="C2" s="46"/>
      <c r="D2" s="46"/>
      <c r="E2" s="46"/>
      <c r="F2" s="46"/>
      <c r="G2" s="47"/>
    </row>
    <row r="3" spans="1:8" ht="16.5" thickBot="1" x14ac:dyDescent="0.25">
      <c r="A3" s="75" t="s">
        <v>37</v>
      </c>
      <c r="C3" s="295"/>
      <c r="D3" s="296"/>
      <c r="E3" s="297"/>
      <c r="F3" s="6"/>
      <c r="G3" s="6"/>
    </row>
    <row r="4" spans="1:8" ht="18" customHeight="1" thickBot="1" x14ac:dyDescent="0.25">
      <c r="A4" s="75" t="s">
        <v>223</v>
      </c>
      <c r="C4" s="340"/>
      <c r="D4" s="343"/>
      <c r="E4" s="344"/>
      <c r="G4" s="9"/>
    </row>
    <row r="5" spans="1:8" ht="18" customHeight="1" thickBot="1" x14ac:dyDescent="0.25">
      <c r="A5" s="75" t="s">
        <v>32</v>
      </c>
      <c r="C5" s="340"/>
      <c r="D5" s="343"/>
      <c r="E5" s="344"/>
    </row>
    <row r="6" spans="1:8" ht="18" customHeight="1" thickBot="1" x14ac:dyDescent="0.25">
      <c r="A6" s="75" t="s">
        <v>38</v>
      </c>
      <c r="C6" s="340"/>
      <c r="D6" s="341"/>
      <c r="E6" s="342"/>
    </row>
    <row r="7" spans="1:8" ht="18" customHeight="1" thickBot="1" x14ac:dyDescent="0.25">
      <c r="A7" s="75" t="s">
        <v>18</v>
      </c>
      <c r="C7" s="340"/>
      <c r="D7" s="341"/>
      <c r="E7" s="342"/>
    </row>
    <row r="8" spans="1:8" ht="35.450000000000003" customHeight="1" thickBot="1" x14ac:dyDescent="0.25">
      <c r="B8" s="2"/>
      <c r="F8" s="291" t="s">
        <v>132</v>
      </c>
      <c r="G8" s="291"/>
    </row>
    <row r="9" spans="1:8" s="8" customFormat="1" ht="30" customHeight="1" thickBot="1" x14ac:dyDescent="0.3">
      <c r="A9" s="11" t="s">
        <v>40</v>
      </c>
      <c r="B9" s="12"/>
      <c r="C9" s="13"/>
      <c r="D9" s="13"/>
      <c r="E9" s="13"/>
      <c r="F9" s="14" t="s">
        <v>224</v>
      </c>
      <c r="G9" s="15" t="s">
        <v>41</v>
      </c>
      <c r="H9" s="218"/>
    </row>
    <row r="10" spans="1:8" s="8" customFormat="1" ht="43.5" customHeight="1" x14ac:dyDescent="0.25">
      <c r="A10" s="16" t="s">
        <v>42</v>
      </c>
      <c r="B10" s="85"/>
      <c r="C10" s="17" t="s">
        <v>106</v>
      </c>
      <c r="D10" s="17" t="s">
        <v>107</v>
      </c>
      <c r="E10" s="18" t="s">
        <v>109</v>
      </c>
      <c r="F10" s="182">
        <f>+F21+F35</f>
        <v>0</v>
      </c>
      <c r="G10" s="183">
        <f>+G21+G35</f>
        <v>0</v>
      </c>
      <c r="H10" s="218"/>
    </row>
    <row r="11" spans="1:8" ht="21" customHeight="1" x14ac:dyDescent="0.25">
      <c r="A11" s="323" t="s">
        <v>43</v>
      </c>
      <c r="B11" s="89" t="s">
        <v>59</v>
      </c>
      <c r="C11" s="314" t="s">
        <v>57</v>
      </c>
      <c r="D11" s="315"/>
      <c r="E11" s="316"/>
      <c r="F11" s="82"/>
      <c r="G11" s="220"/>
    </row>
    <row r="12" spans="1:8" ht="21" customHeight="1" x14ac:dyDescent="0.25">
      <c r="A12" s="324"/>
      <c r="B12" s="317" t="s">
        <v>111</v>
      </c>
      <c r="C12" s="154"/>
      <c r="D12" s="155"/>
      <c r="E12" s="156"/>
      <c r="F12" s="157">
        <f t="shared" ref="F12:F17" si="0">D12*E12</f>
        <v>0</v>
      </c>
      <c r="G12" s="221"/>
    </row>
    <row r="13" spans="1:8" ht="21" customHeight="1" x14ac:dyDescent="0.25">
      <c r="A13" s="324"/>
      <c r="B13" s="317"/>
      <c r="C13" s="154"/>
      <c r="D13" s="155"/>
      <c r="E13" s="156"/>
      <c r="F13" s="157">
        <f t="shared" si="0"/>
        <v>0</v>
      </c>
      <c r="G13" s="221"/>
    </row>
    <row r="14" spans="1:8" ht="21" customHeight="1" x14ac:dyDescent="0.25">
      <c r="A14" s="324"/>
      <c r="B14" s="318"/>
      <c r="C14" s="154"/>
      <c r="D14" s="155"/>
      <c r="E14" s="156"/>
      <c r="F14" s="157">
        <f t="shared" si="0"/>
        <v>0</v>
      </c>
      <c r="G14" s="221"/>
    </row>
    <row r="15" spans="1:8" ht="21" customHeight="1" x14ac:dyDescent="0.25">
      <c r="A15" s="325"/>
      <c r="B15" s="322" t="s">
        <v>112</v>
      </c>
      <c r="C15" s="158"/>
      <c r="D15" s="158"/>
      <c r="E15" s="159"/>
      <c r="F15" s="160">
        <f t="shared" si="0"/>
        <v>0</v>
      </c>
      <c r="G15" s="221"/>
    </row>
    <row r="16" spans="1:8" ht="21" customHeight="1" x14ac:dyDescent="0.25">
      <c r="A16" s="324"/>
      <c r="B16" s="317"/>
      <c r="C16" s="161"/>
      <c r="D16" s="158"/>
      <c r="E16" s="159"/>
      <c r="F16" s="160">
        <f t="shared" si="0"/>
        <v>0</v>
      </c>
      <c r="G16" s="221"/>
    </row>
    <row r="17" spans="1:8" ht="21" customHeight="1" x14ac:dyDescent="0.25">
      <c r="A17" s="324"/>
      <c r="B17" s="317"/>
      <c r="C17" s="161"/>
      <c r="D17" s="158"/>
      <c r="E17" s="159"/>
      <c r="F17" s="160">
        <f t="shared" si="0"/>
        <v>0</v>
      </c>
      <c r="G17" s="221"/>
    </row>
    <row r="18" spans="1:8" ht="21" customHeight="1" x14ac:dyDescent="0.2">
      <c r="A18" s="324"/>
      <c r="B18" s="322" t="s">
        <v>113</v>
      </c>
      <c r="C18" s="161"/>
      <c r="D18" s="162"/>
      <c r="E18" s="162"/>
      <c r="F18" s="160">
        <f>D18*E18</f>
        <v>0</v>
      </c>
      <c r="G18" s="212"/>
      <c r="H18" s="37" t="str">
        <f>IF($G18="","Attention la case G n'est pas remplie","ok")</f>
        <v>Attention la case G n'est pas remplie</v>
      </c>
    </row>
    <row r="19" spans="1:8" ht="21" customHeight="1" x14ac:dyDescent="0.25">
      <c r="A19" s="324"/>
      <c r="B19" s="317"/>
      <c r="C19" s="161"/>
      <c r="D19" s="158"/>
      <c r="E19" s="159"/>
      <c r="F19" s="160">
        <f>D19*E19</f>
        <v>0</v>
      </c>
      <c r="G19" s="212"/>
      <c r="H19" s="37" t="str">
        <f>IF($G19="","Attention la case G n'est pas remplie","ok")</f>
        <v>Attention la case G n'est pas remplie</v>
      </c>
    </row>
    <row r="20" spans="1:8" ht="21" customHeight="1" x14ac:dyDescent="0.25">
      <c r="A20" s="325"/>
      <c r="B20" s="317"/>
      <c r="C20" s="158"/>
      <c r="D20" s="158"/>
      <c r="E20" s="159"/>
      <c r="F20" s="160">
        <f>D20*E20</f>
        <v>0</v>
      </c>
      <c r="G20" s="212"/>
      <c r="H20" s="37" t="str">
        <f>IF($G20="","Attention la case G n'est pas remplie","ok")</f>
        <v>Attention la case G n'est pas remplie</v>
      </c>
    </row>
    <row r="21" spans="1:8" ht="21" customHeight="1" x14ac:dyDescent="0.2">
      <c r="A21" s="325"/>
      <c r="B21" s="91"/>
      <c r="C21" s="163" t="s">
        <v>44</v>
      </c>
      <c r="D21" s="164">
        <f>SUM(D11:D20)</f>
        <v>0</v>
      </c>
      <c r="E21" s="164">
        <f>SUM(E11:E20)</f>
        <v>0</v>
      </c>
      <c r="F21" s="165">
        <f>SUM(F11:F20)</f>
        <v>0</v>
      </c>
      <c r="G21" s="166">
        <f>SUM(G11:G20)</f>
        <v>0</v>
      </c>
    </row>
    <row r="22" spans="1:8" ht="21" customHeight="1" x14ac:dyDescent="0.2">
      <c r="A22" s="325"/>
      <c r="B22" s="90"/>
      <c r="C22" s="314" t="s">
        <v>58</v>
      </c>
      <c r="D22" s="315"/>
      <c r="E22" s="316"/>
      <c r="F22" s="83"/>
      <c r="G22" s="86"/>
    </row>
    <row r="23" spans="1:8" ht="21" customHeight="1" x14ac:dyDescent="0.2">
      <c r="A23" s="325"/>
      <c r="B23" s="319" t="s">
        <v>114</v>
      </c>
      <c r="C23" s="162"/>
      <c r="D23" s="162"/>
      <c r="E23" s="162"/>
      <c r="F23" s="167">
        <f t="shared" ref="F23:F34" si="1">D23*E23</f>
        <v>0</v>
      </c>
      <c r="G23" s="168"/>
    </row>
    <row r="24" spans="1:8" ht="21" customHeight="1" x14ac:dyDescent="0.2">
      <c r="A24" s="325"/>
      <c r="B24" s="320"/>
      <c r="C24" s="162"/>
      <c r="D24" s="162"/>
      <c r="E24" s="162"/>
      <c r="F24" s="167">
        <f t="shared" si="1"/>
        <v>0</v>
      </c>
      <c r="G24" s="168"/>
    </row>
    <row r="25" spans="1:8" ht="21" customHeight="1" x14ac:dyDescent="0.2">
      <c r="A25" s="325"/>
      <c r="B25" s="321"/>
      <c r="C25" s="162"/>
      <c r="D25" s="162"/>
      <c r="E25" s="162"/>
      <c r="F25" s="167">
        <f t="shared" si="1"/>
        <v>0</v>
      </c>
      <c r="G25" s="168"/>
    </row>
    <row r="26" spans="1:8" ht="21" customHeight="1" x14ac:dyDescent="0.2">
      <c r="A26" s="325"/>
      <c r="B26" s="322" t="s">
        <v>116</v>
      </c>
      <c r="C26" s="162"/>
      <c r="D26" s="162"/>
      <c r="E26" s="162"/>
      <c r="F26" s="160">
        <f t="shared" si="1"/>
        <v>0</v>
      </c>
      <c r="G26" s="212"/>
      <c r="H26" s="37" t="str">
        <f>IF($G26="","Attention la case G n'est pas remplie","ok")</f>
        <v>Attention la case G n'est pas remplie</v>
      </c>
    </row>
    <row r="27" spans="1:8" ht="21" customHeight="1" x14ac:dyDescent="0.2">
      <c r="A27" s="325"/>
      <c r="B27" s="317"/>
      <c r="C27" s="162"/>
      <c r="D27" s="162"/>
      <c r="E27" s="162"/>
      <c r="F27" s="160">
        <f t="shared" si="1"/>
        <v>0</v>
      </c>
      <c r="G27" s="212"/>
      <c r="H27" s="37" t="str">
        <f>IF($G27="","Attention la case G n'est pas remplie","ok")</f>
        <v>Attention la case G n'est pas remplie</v>
      </c>
    </row>
    <row r="28" spans="1:8" ht="21" customHeight="1" x14ac:dyDescent="0.2">
      <c r="A28" s="325"/>
      <c r="B28" s="317"/>
      <c r="C28" s="162"/>
      <c r="D28" s="162"/>
      <c r="E28" s="162"/>
      <c r="F28" s="160">
        <f t="shared" si="1"/>
        <v>0</v>
      </c>
      <c r="G28" s="212"/>
      <c r="H28" s="37" t="str">
        <f>IF($G28="","Attention la case G n'est pas remplie","ok")</f>
        <v>Attention la case G n'est pas remplie</v>
      </c>
    </row>
    <row r="29" spans="1:8" ht="21" customHeight="1" x14ac:dyDescent="0.2">
      <c r="A29" s="324"/>
      <c r="B29" s="319" t="s">
        <v>115</v>
      </c>
      <c r="C29" s="169"/>
      <c r="D29" s="162"/>
      <c r="E29" s="162"/>
      <c r="F29" s="170">
        <f t="shared" si="1"/>
        <v>0</v>
      </c>
      <c r="G29" s="168"/>
    </row>
    <row r="30" spans="1:8" ht="21" customHeight="1" x14ac:dyDescent="0.2">
      <c r="A30" s="324"/>
      <c r="B30" s="320"/>
      <c r="C30" s="169"/>
      <c r="D30" s="162"/>
      <c r="E30" s="162"/>
      <c r="F30" s="170">
        <f t="shared" si="1"/>
        <v>0</v>
      </c>
      <c r="G30" s="168"/>
    </row>
    <row r="31" spans="1:8" ht="21" customHeight="1" x14ac:dyDescent="0.2">
      <c r="A31" s="324"/>
      <c r="B31" s="321"/>
      <c r="C31" s="169"/>
      <c r="D31" s="162"/>
      <c r="E31" s="162"/>
      <c r="F31" s="170">
        <f t="shared" si="1"/>
        <v>0</v>
      </c>
      <c r="G31" s="168"/>
    </row>
    <row r="32" spans="1:8" ht="21" customHeight="1" x14ac:dyDescent="0.2">
      <c r="A32" s="325"/>
      <c r="B32" s="322" t="s">
        <v>117</v>
      </c>
      <c r="C32" s="162"/>
      <c r="D32" s="162"/>
      <c r="E32" s="162"/>
      <c r="F32" s="170">
        <f t="shared" si="1"/>
        <v>0</v>
      </c>
      <c r="G32" s="212"/>
      <c r="H32" s="37" t="str">
        <f>IF($G32="","Attention la case G n'est pas remplie","ok")</f>
        <v>Attention la case G n'est pas remplie</v>
      </c>
    </row>
    <row r="33" spans="1:9" ht="21" customHeight="1" x14ac:dyDescent="0.2">
      <c r="A33" s="325"/>
      <c r="B33" s="317"/>
      <c r="C33" s="171"/>
      <c r="D33" s="171"/>
      <c r="E33" s="171"/>
      <c r="F33" s="170">
        <f t="shared" si="1"/>
        <v>0</v>
      </c>
      <c r="G33" s="213"/>
      <c r="H33" s="37" t="str">
        <f>IF($G33="","Attention la case G n'est pas remplie","ok")</f>
        <v>Attention la case G n'est pas remplie</v>
      </c>
    </row>
    <row r="34" spans="1:9" ht="21" customHeight="1" x14ac:dyDescent="0.2">
      <c r="A34" s="325"/>
      <c r="B34" s="317"/>
      <c r="C34" s="171"/>
      <c r="D34" s="171"/>
      <c r="E34" s="171"/>
      <c r="F34" s="170">
        <f t="shared" si="1"/>
        <v>0</v>
      </c>
      <c r="G34" s="214"/>
      <c r="H34" s="37" t="str">
        <f>IF($G34="","Attention la case G n'est pas remplie","ok")</f>
        <v>Attention la case G n'est pas remplie</v>
      </c>
    </row>
    <row r="35" spans="1:9" ht="21" customHeight="1" thickBot="1" x14ac:dyDescent="0.25">
      <c r="A35" s="325"/>
      <c r="B35" s="92"/>
      <c r="C35" s="172" t="s">
        <v>44</v>
      </c>
      <c r="D35" s="172">
        <f>SUM(D22:D32)</f>
        <v>0</v>
      </c>
      <c r="E35" s="172">
        <f>SUM(E22:E32)</f>
        <v>0</v>
      </c>
      <c r="F35" s="173">
        <f>SUM(F22:F34)</f>
        <v>0</v>
      </c>
      <c r="G35" s="174">
        <f>SUM(G22:G34)</f>
        <v>0</v>
      </c>
    </row>
    <row r="36" spans="1:9" ht="24" customHeight="1" x14ac:dyDescent="0.2">
      <c r="A36" s="93" t="s">
        <v>118</v>
      </c>
      <c r="B36" s="94"/>
      <c r="C36" s="94"/>
      <c r="D36" s="94"/>
      <c r="E36" s="95"/>
      <c r="F36" s="175"/>
      <c r="G36" s="212"/>
      <c r="H36" s="37" t="str">
        <f>IF($G36="","Attention la case G n'est pas remplie","ok")</f>
        <v>Attention la case G n'est pas remplie</v>
      </c>
    </row>
    <row r="37" spans="1:9" ht="24" customHeight="1" x14ac:dyDescent="0.2">
      <c r="A37" s="19" t="s">
        <v>45</v>
      </c>
      <c r="B37" s="20"/>
      <c r="C37" s="20"/>
      <c r="D37" s="20"/>
      <c r="E37" s="96"/>
      <c r="F37" s="175"/>
      <c r="G37" s="212"/>
      <c r="H37" s="37" t="str">
        <f>IF($G37="","Attention la case G n'est pas remplie","ok")</f>
        <v>Attention la case G n'est pas remplie</v>
      </c>
    </row>
    <row r="38" spans="1:9" ht="24" customHeight="1" x14ac:dyDescent="0.2">
      <c r="A38" s="21" t="s">
        <v>119</v>
      </c>
      <c r="B38" s="22"/>
      <c r="C38" s="22"/>
      <c r="D38" s="22"/>
      <c r="E38" s="97"/>
      <c r="F38" s="175"/>
      <c r="G38" s="212"/>
      <c r="H38" s="37" t="str">
        <f>IF($G38="","Attention la case G n'est pas remplie","ok")</f>
        <v>Attention la case G n'est pas remplie</v>
      </c>
    </row>
    <row r="39" spans="1:9" ht="24" customHeight="1" x14ac:dyDescent="0.2">
      <c r="A39" s="21" t="s">
        <v>120</v>
      </c>
      <c r="B39" s="22"/>
      <c r="C39" s="22"/>
      <c r="D39" s="22"/>
      <c r="E39" s="97"/>
      <c r="F39" s="175"/>
      <c r="G39" s="212"/>
      <c r="H39" s="37" t="str">
        <f>IF($G39="","Attention la case G n'est pas remplie","ok")</f>
        <v>Attention la case G n'est pas remplie</v>
      </c>
    </row>
    <row r="40" spans="1:9" ht="24" customHeight="1" thickBot="1" x14ac:dyDescent="0.25">
      <c r="A40" s="23" t="s">
        <v>144</v>
      </c>
      <c r="B40" s="24"/>
      <c r="C40" s="24"/>
      <c r="D40" s="24"/>
      <c r="E40" s="98"/>
      <c r="F40" s="175"/>
      <c r="G40" s="175"/>
      <c r="H40" s="37" t="str">
        <f>IF($G40="","Attention la case G n'est pas remplie","ok")</f>
        <v>Attention la case G n'est pas remplie</v>
      </c>
      <c r="I40" s="185"/>
    </row>
    <row r="41" spans="1:9" ht="24" customHeight="1" thickBot="1" x14ac:dyDescent="0.25">
      <c r="A41" s="25" t="s">
        <v>46</v>
      </c>
      <c r="B41" s="26"/>
      <c r="C41" s="26"/>
      <c r="D41" s="26"/>
      <c r="E41" s="99"/>
      <c r="F41" s="176">
        <f>SUM(F36:F40)+F10</f>
        <v>0</v>
      </c>
      <c r="G41" s="177">
        <f>SUM(G36:G40)+G10</f>
        <v>0</v>
      </c>
      <c r="H41" s="219" t="s">
        <v>135</v>
      </c>
    </row>
    <row r="42" spans="1:9" ht="24.95" customHeight="1" thickBot="1" x14ac:dyDescent="0.25">
      <c r="B42" s="27"/>
      <c r="C42" s="27"/>
      <c r="D42" s="27"/>
      <c r="E42" s="28" t="s">
        <v>47</v>
      </c>
      <c r="F42" s="216" t="e">
        <f>G41/F41</f>
        <v>#DIV/0!</v>
      </c>
      <c r="G42" s="29"/>
    </row>
    <row r="43" spans="1:9" ht="13.5" thickBot="1" x14ac:dyDescent="0.25"/>
    <row r="44" spans="1:9" ht="24.95" customHeight="1" thickBot="1" x14ac:dyDescent="0.25">
      <c r="A44" s="346" t="s">
        <v>123</v>
      </c>
      <c r="B44" s="347"/>
      <c r="C44" s="347"/>
      <c r="D44" s="347"/>
      <c r="E44" s="348"/>
      <c r="F44" s="350" t="s">
        <v>65</v>
      </c>
      <c r="G44" s="350"/>
    </row>
    <row r="45" spans="1:9" ht="26.25" thickBot="1" x14ac:dyDescent="0.25">
      <c r="A45" s="349" t="s">
        <v>14</v>
      </c>
      <c r="B45" s="308"/>
      <c r="C45" s="111" t="s">
        <v>15</v>
      </c>
      <c r="D45" s="111" t="s">
        <v>16</v>
      </c>
      <c r="E45" s="112" t="s">
        <v>17</v>
      </c>
      <c r="F45" s="350"/>
      <c r="G45" s="350"/>
    </row>
    <row r="46" spans="1:9" s="37" customFormat="1" ht="23.1" customHeight="1" x14ac:dyDescent="0.2">
      <c r="A46" s="351"/>
      <c r="B46" s="352"/>
      <c r="C46" s="113"/>
      <c r="D46" s="184"/>
      <c r="E46" s="114"/>
      <c r="F46" s="107"/>
      <c r="G46" s="108"/>
    </row>
    <row r="47" spans="1:9" s="37" customFormat="1" ht="23.1" customHeight="1" x14ac:dyDescent="0.2">
      <c r="A47" s="305"/>
      <c r="B47" s="306"/>
      <c r="C47" s="39"/>
      <c r="D47" s="179"/>
      <c r="E47" s="40"/>
      <c r="F47" s="107"/>
      <c r="G47" s="108"/>
    </row>
    <row r="48" spans="1:9" s="37" customFormat="1" ht="23.1" customHeight="1" x14ac:dyDescent="0.2">
      <c r="A48" s="102"/>
      <c r="B48" s="103"/>
      <c r="C48" s="39"/>
      <c r="D48" s="179"/>
      <c r="E48" s="40"/>
      <c r="F48" s="107"/>
      <c r="G48" s="108"/>
    </row>
    <row r="49" spans="1:7" s="37" customFormat="1" ht="23.1" customHeight="1" x14ac:dyDescent="0.2">
      <c r="A49" s="305"/>
      <c r="B49" s="306"/>
      <c r="C49" s="39"/>
      <c r="D49" s="179"/>
      <c r="E49" s="40"/>
      <c r="F49" s="107"/>
      <c r="G49" s="108"/>
    </row>
    <row r="50" spans="1:7" s="37" customFormat="1" ht="23.1" customHeight="1" x14ac:dyDescent="0.2">
      <c r="A50" s="305"/>
      <c r="B50" s="306"/>
      <c r="C50" s="39"/>
      <c r="D50" s="179"/>
      <c r="E50" s="40"/>
      <c r="F50" s="107"/>
      <c r="G50" s="108"/>
    </row>
    <row r="51" spans="1:7" s="37" customFormat="1" ht="23.1" customHeight="1" thickBot="1" x14ac:dyDescent="0.25">
      <c r="A51" s="301"/>
      <c r="B51" s="302"/>
      <c r="C51" s="41"/>
      <c r="D51" s="180"/>
      <c r="E51" s="42"/>
      <c r="F51" s="107"/>
      <c r="G51" s="108"/>
    </row>
    <row r="52" spans="1:7" ht="23.1" customHeight="1" thickBot="1" x14ac:dyDescent="0.25">
      <c r="A52" s="345" t="s">
        <v>44</v>
      </c>
      <c r="B52" s="304"/>
      <c r="C52" s="43"/>
      <c r="D52" s="181">
        <f>SUM(D46:D51)</f>
        <v>0</v>
      </c>
      <c r="E52" s="44"/>
      <c r="F52" s="109"/>
      <c r="G52" s="110"/>
    </row>
    <row r="53" spans="1:7" ht="15" customHeight="1" x14ac:dyDescent="0.2">
      <c r="A53" s="105"/>
      <c r="B53" s="105"/>
      <c r="D53" s="106"/>
      <c r="F53" s="109"/>
      <c r="G53" s="110"/>
    </row>
    <row r="55" spans="1:7" ht="39" customHeight="1" thickBot="1" x14ac:dyDescent="0.25">
      <c r="A55" s="326" t="s">
        <v>121</v>
      </c>
      <c r="B55" s="327"/>
      <c r="C55" s="327"/>
      <c r="D55" s="327"/>
      <c r="E55" s="327"/>
      <c r="F55" s="327"/>
      <c r="G55" s="327"/>
    </row>
    <row r="56" spans="1:7" ht="39" customHeight="1" thickBot="1" x14ac:dyDescent="0.25">
      <c r="A56" s="328" t="s">
        <v>70</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71</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69</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72</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73</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TK0pLD0sVxLch6OL2iZerB46Idv25Kyk4LkM5kDsZdPOk1w9scijSqpO8YPbsnsjrO/GyrrrHIQJGMfU9N0bcw==" saltValue="KZWbZOxGZk9RmYkktpPMnQ==" spinCount="100000" sheet="1" objects="1" scenarios="1"/>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7">
    <mergeCell ref="A65:G65"/>
    <mergeCell ref="F44:G45"/>
    <mergeCell ref="A64:G64"/>
    <mergeCell ref="A55:G55"/>
    <mergeCell ref="A56:G56"/>
    <mergeCell ref="A57:G57"/>
    <mergeCell ref="A58:G58"/>
    <mergeCell ref="A59:G59"/>
    <mergeCell ref="A60:G60"/>
    <mergeCell ref="A61:G61"/>
    <mergeCell ref="A62:G62"/>
    <mergeCell ref="A63:G63"/>
    <mergeCell ref="A46:B46"/>
    <mergeCell ref="A47:B47"/>
    <mergeCell ref="A49:B49"/>
    <mergeCell ref="A50:B50"/>
    <mergeCell ref="A51:B51"/>
    <mergeCell ref="A52:B52"/>
    <mergeCell ref="A11:A35"/>
    <mergeCell ref="B23:B25"/>
    <mergeCell ref="B26:B28"/>
    <mergeCell ref="A44:E44"/>
    <mergeCell ref="A45:B45"/>
    <mergeCell ref="C11:E11"/>
    <mergeCell ref="B12:B14"/>
    <mergeCell ref="B29:B31"/>
    <mergeCell ref="B32:B34"/>
    <mergeCell ref="B15:B17"/>
    <mergeCell ref="B18:B20"/>
    <mergeCell ref="C22:E22"/>
    <mergeCell ref="F8:G8"/>
    <mergeCell ref="C7:E7"/>
    <mergeCell ref="A1:G1"/>
    <mergeCell ref="C4:E4"/>
    <mergeCell ref="C5:E5"/>
    <mergeCell ref="C6:E6"/>
    <mergeCell ref="C3:E3"/>
  </mergeCells>
  <phoneticPr fontId="25" type="noConversion"/>
  <conditionalFormatting sqref="G11:G16">
    <cfRule type="expression" dxfId="10" priority="3" stopIfTrue="1">
      <formula>($C$3="Autre organisme privé")</formula>
    </cfRule>
  </conditionalFormatting>
  <conditionalFormatting sqref="I40">
    <cfRule type="containsText" dxfId="9" priority="1" operator="containsText" text="OK">
      <formula>NOT(ISERROR(SEARCH("OK",I40)))</formula>
    </cfRule>
    <cfRule type="containsText" dxfId="8" priority="2" operator="containsText" text="Attention &gt;13%">
      <formula>NOT(ISERROR(SEARCH("Attention &gt;13%",I40)))</formula>
    </cfRule>
  </conditionalFormatting>
  <dataValidations xWindow="415" yWindow="417"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300-000000000000}"/>
    <dataValidation allowBlank="1" showErrorMessage="1" prompt="Le financement de personnel permanent n'est pas autorisé." sqref="G11:G17" xr:uid="{00000000-0002-0000-0300-000001000000}"/>
    <dataValidation type="decimal" allowBlank="1" showInputMessage="1" showErrorMessage="1" error="L'aide demandée ne peut supérieure au coût complet du projet par ligne" sqref="G22:G34 G36:G39" xr:uid="{00000000-0002-0000-0300-000002000000}">
      <formula1>0</formula1>
      <formula2>F22</formula2>
    </dataValidation>
    <dataValidation allowBlank="1" showInputMessage="1" showErrorMessage="1" prompt="Merci d'indiquer le nom complet du financeur" sqref="A52:B53" xr:uid="{00000000-0002-0000-0300-000003000000}"/>
    <dataValidation allowBlank="1" showErrorMessage="1" prompt="Merci de contacter le(s) service(s) des ressouces humaines concerné(s) pour obtenir les grilles salariales nécessaire à la réalisation de cette estimation" sqref="B11 B21:B22" xr:uid="{00000000-0002-0000-0300-000004000000}"/>
    <dataValidation type="decimal" allowBlank="1" showErrorMessage="1" error="L'aide demandée ne peut supérieure au coût complet du projet par ligne" prompt="Le financement de personnel permanent n'est pas autorisé." sqref="G18:G20" xr:uid="{00000000-0002-0000-0300-000005000000}">
      <formula1>0</formula1>
      <formula2>F18</formula2>
    </dataValidation>
    <dataValidation type="list" allowBlank="1" showInputMessage="1" showErrorMessage="1" sqref="C46:C51" xr:uid="{00000000-0002-0000-0300-000006000000}">
      <formula1>financeurs</formula1>
    </dataValidation>
    <dataValidation type="list" allowBlank="1" showInputMessage="1" showErrorMessage="1" sqref="E46:E51" xr:uid="{00000000-0002-0000-03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1" xr:uid="{00000000-0002-0000-0300-000008000000}"/>
    <dataValidation type="decimal" allowBlank="1" showInputMessage="1" showErrorMessage="1" sqref="D12:E20 D23:E34 F36:F40 D46:D51 G40" xr:uid="{00000000-0002-0000-0300-000009000000}">
      <formula1>0</formula1>
      <formula2>1000000000</formula2>
    </dataValidation>
  </dataValidations>
  <printOptions horizontalCentered="1"/>
  <pageMargins left="0.23622047244094491" right="0.15748031496062992" top="0.35433070866141736" bottom="0.31496062992125984" header="0.31496062992125984" footer="0.27559055118110237"/>
  <pageSetup paperSize="9" scale="58" fitToHeight="0" orientation="portrait" r:id="rId2"/>
  <headerFooter alignWithMargins="0">
    <oddFooter>&amp;C&amp;P/&amp;N&amp;R&amp;9&amp;A</oddFooter>
  </headerFooter>
  <rowBreaks count="1" manualBreakCount="1">
    <brk id="53" max="16383" man="1"/>
  </rowBreaks>
  <legacyDrawing r:id="rId3"/>
  <extLst>
    <ext xmlns:x14="http://schemas.microsoft.com/office/spreadsheetml/2009/9/main" uri="{CCE6A557-97BC-4b89-ADB6-D9C93CAAB3DF}">
      <x14:dataValidations xmlns:xm="http://schemas.microsoft.com/office/excel/2006/main" xWindow="415" yWindow="417" count="1">
        <x14:dataValidation type="list" allowBlank="1" showInputMessage="1" showErrorMessage="1" xr:uid="{00000000-0002-0000-03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FC44-35C4-455E-8E28-53AB1B644F34}">
  <sheetPr>
    <tabColor indexed="41"/>
    <pageSetUpPr fitToPage="1"/>
  </sheetPr>
  <dimension ref="A1:H64"/>
  <sheetViews>
    <sheetView showGridLines="0" zoomScale="70" zoomScaleNormal="70" zoomScaleSheetLayoutView="100" workbookViewId="0">
      <selection activeCell="F21" sqref="F21"/>
    </sheetView>
  </sheetViews>
  <sheetFormatPr baseColWidth="10" defaultColWidth="10.85546875" defaultRowHeight="12.75" x14ac:dyDescent="0.2"/>
  <cols>
    <col min="1" max="1" width="5.140625" style="2" customWidth="1"/>
    <col min="2" max="2" width="49.42578125" style="8" customWidth="1"/>
    <col min="3" max="3" width="27.28515625" style="2" customWidth="1"/>
    <col min="4" max="5" width="18.7109375" style="2" customWidth="1"/>
    <col min="6" max="6" width="21.85546875" style="2" customWidth="1"/>
    <col min="7" max="7" width="18.7109375" style="10" customWidth="1"/>
    <col min="8" max="8" width="33.140625" style="2" customWidth="1"/>
    <col min="9" max="9" width="22.5703125" style="2" customWidth="1"/>
    <col min="10" max="10" width="8.5703125" style="2" customWidth="1"/>
    <col min="11" max="16384" width="10.85546875" style="2"/>
  </cols>
  <sheetData>
    <row r="1" spans="1:7" ht="52.5" customHeight="1" thickBot="1" x14ac:dyDescent="0.25">
      <c r="A1" s="298" t="s">
        <v>147</v>
      </c>
      <c r="B1" s="299"/>
      <c r="C1" s="299"/>
      <c r="D1" s="299"/>
      <c r="E1" s="299"/>
      <c r="F1" s="299"/>
      <c r="G1" s="300"/>
    </row>
    <row r="2" spans="1:7" ht="20.100000000000001" customHeight="1" x14ac:dyDescent="0.2">
      <c r="A2" s="45"/>
      <c r="B2" s="46"/>
      <c r="C2" s="46"/>
      <c r="D2" s="46"/>
      <c r="E2" s="46"/>
      <c r="F2" s="46"/>
      <c r="G2" s="47"/>
    </row>
    <row r="3" spans="1:7" ht="16.5" thickBot="1" x14ac:dyDescent="0.25">
      <c r="A3" s="75" t="s">
        <v>37</v>
      </c>
      <c r="C3" s="295"/>
      <c r="D3" s="296"/>
      <c r="E3" s="297"/>
      <c r="F3" s="6"/>
      <c r="G3" s="6"/>
    </row>
    <row r="4" spans="1:7" ht="18" customHeight="1" thickBot="1" x14ac:dyDescent="0.25">
      <c r="A4" s="75" t="s">
        <v>223</v>
      </c>
      <c r="C4" s="340"/>
      <c r="D4" s="343"/>
      <c r="E4" s="344"/>
      <c r="G4" s="9"/>
    </row>
    <row r="5" spans="1:7" ht="18" customHeight="1" thickBot="1" x14ac:dyDescent="0.25">
      <c r="A5" s="75" t="s">
        <v>33</v>
      </c>
      <c r="C5" s="340"/>
      <c r="D5" s="343"/>
      <c r="E5" s="344"/>
    </row>
    <row r="6" spans="1:7" ht="18" customHeight="1" thickBot="1" x14ac:dyDescent="0.25">
      <c r="A6" s="75" t="s">
        <v>38</v>
      </c>
      <c r="C6" s="340"/>
      <c r="D6" s="341"/>
      <c r="E6" s="342"/>
    </row>
    <row r="7" spans="1:7" ht="18" customHeight="1" thickBot="1" x14ac:dyDescent="0.25">
      <c r="A7" s="75" t="s">
        <v>18</v>
      </c>
      <c r="C7" s="340"/>
      <c r="D7" s="341"/>
      <c r="E7" s="342"/>
    </row>
    <row r="8" spans="1:7" ht="53.45" customHeight="1" thickBot="1" x14ac:dyDescent="0.25">
      <c r="B8" s="2"/>
      <c r="F8" s="291" t="s">
        <v>132</v>
      </c>
      <c r="G8" s="291"/>
    </row>
    <row r="9" spans="1:7" s="8" customFormat="1" ht="30" customHeight="1" thickBot="1" x14ac:dyDescent="0.3">
      <c r="A9" s="11" t="s">
        <v>40</v>
      </c>
      <c r="B9" s="12"/>
      <c r="C9" s="13"/>
      <c r="D9" s="13"/>
      <c r="E9" s="13"/>
      <c r="F9" s="14" t="s">
        <v>224</v>
      </c>
      <c r="G9" s="15" t="s">
        <v>41</v>
      </c>
    </row>
    <row r="10" spans="1:7" s="8" customFormat="1" ht="44.25" customHeight="1" x14ac:dyDescent="0.25">
      <c r="A10" s="16" t="s">
        <v>42</v>
      </c>
      <c r="B10" s="85"/>
      <c r="C10" s="17" t="s">
        <v>106</v>
      </c>
      <c r="D10" s="17" t="s">
        <v>107</v>
      </c>
      <c r="E10" s="18" t="s">
        <v>109</v>
      </c>
      <c r="F10" s="182">
        <f>+F21+F35</f>
        <v>0</v>
      </c>
      <c r="G10" s="183">
        <f>+G21+G35</f>
        <v>0</v>
      </c>
    </row>
    <row r="11" spans="1:7" ht="20.100000000000001" customHeight="1" x14ac:dyDescent="0.25">
      <c r="A11" s="323" t="s">
        <v>43</v>
      </c>
      <c r="B11" s="89" t="s">
        <v>59</v>
      </c>
      <c r="C11" s="314" t="s">
        <v>57</v>
      </c>
      <c r="D11" s="315"/>
      <c r="E11" s="316"/>
      <c r="F11" s="157"/>
      <c r="G11" s="221"/>
    </row>
    <row r="12" spans="1:7" ht="20.100000000000001" customHeight="1" x14ac:dyDescent="0.25">
      <c r="A12" s="324"/>
      <c r="B12" s="317" t="s">
        <v>111</v>
      </c>
      <c r="C12" s="154"/>
      <c r="D12" s="155"/>
      <c r="E12" s="156"/>
      <c r="F12" s="157">
        <f t="shared" ref="F12:F18"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112</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113</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 t="shared" ref="H19:H20" si="1">IF($G19="","Attention la case G n'est pas remplie","ok")</f>
        <v>Attention la case G n'est pas remplie</v>
      </c>
    </row>
    <row r="20" spans="1:8" ht="20.100000000000001" customHeight="1" x14ac:dyDescent="0.25">
      <c r="A20" s="325"/>
      <c r="B20" s="317"/>
      <c r="C20" s="158"/>
      <c r="D20" s="158"/>
      <c r="E20" s="159"/>
      <c r="F20" s="160">
        <f>D20*E20</f>
        <v>0</v>
      </c>
      <c r="G20" s="212"/>
      <c r="H20" s="37" t="str">
        <f t="shared" si="1"/>
        <v>Attention la case G n'est pas remplie</v>
      </c>
    </row>
    <row r="21" spans="1:8" ht="20.100000000000001" customHeight="1" x14ac:dyDescent="0.2">
      <c r="A21" s="325"/>
      <c r="B21" s="91"/>
      <c r="C21" s="163" t="s">
        <v>44</v>
      </c>
      <c r="D21" s="164">
        <f>SUM(D11:D20)</f>
        <v>0</v>
      </c>
      <c r="E21" s="164">
        <f>SUM(E11:E20)</f>
        <v>0</v>
      </c>
      <c r="F21" s="165">
        <f>SUM(F11:F20)</f>
        <v>0</v>
      </c>
      <c r="G21" s="166">
        <f>SUM(G11:G20)</f>
        <v>0</v>
      </c>
      <c r="H21" s="208"/>
    </row>
    <row r="22" spans="1:8" ht="20.100000000000001" customHeight="1" x14ac:dyDescent="0.2">
      <c r="A22" s="325"/>
      <c r="B22" s="90"/>
      <c r="C22" s="314" t="s">
        <v>58</v>
      </c>
      <c r="D22" s="315"/>
      <c r="E22" s="316"/>
      <c r="F22" s="83"/>
      <c r="G22" s="86"/>
      <c r="H22" s="208"/>
    </row>
    <row r="23" spans="1:8" ht="20.100000000000001" customHeight="1" x14ac:dyDescent="0.2">
      <c r="A23" s="325"/>
      <c r="B23" s="319" t="s">
        <v>114</v>
      </c>
      <c r="C23" s="162"/>
      <c r="D23" s="162"/>
      <c r="E23" s="162"/>
      <c r="F23" s="167">
        <f t="shared" ref="F23:F34" si="2">D23*E23</f>
        <v>0</v>
      </c>
      <c r="G23" s="168"/>
      <c r="H23" s="208"/>
    </row>
    <row r="24" spans="1:8" ht="20.100000000000001" customHeight="1" x14ac:dyDescent="0.2">
      <c r="A24" s="325"/>
      <c r="B24" s="320"/>
      <c r="C24" s="162"/>
      <c r="D24" s="162"/>
      <c r="E24" s="162"/>
      <c r="F24" s="167">
        <f t="shared" si="2"/>
        <v>0</v>
      </c>
      <c r="G24" s="168"/>
      <c r="H24" s="208"/>
    </row>
    <row r="25" spans="1:8" ht="20.100000000000001" customHeight="1" x14ac:dyDescent="0.2">
      <c r="A25" s="325"/>
      <c r="B25" s="321"/>
      <c r="C25" s="162"/>
      <c r="D25" s="162"/>
      <c r="E25" s="162"/>
      <c r="F25" s="167">
        <f t="shared" si="2"/>
        <v>0</v>
      </c>
      <c r="G25" s="168"/>
      <c r="H25" s="208"/>
    </row>
    <row r="26" spans="1:8" ht="20.100000000000001" customHeight="1" x14ac:dyDescent="0.2">
      <c r="A26" s="325"/>
      <c r="B26" s="322" t="s">
        <v>116</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25"/>
      <c r="B27" s="317"/>
      <c r="C27" s="162"/>
      <c r="D27" s="162"/>
      <c r="E27" s="162"/>
      <c r="F27" s="160">
        <f t="shared" si="2"/>
        <v>0</v>
      </c>
      <c r="G27" s="212"/>
      <c r="H27" s="37" t="str">
        <f t="shared" si="3"/>
        <v>Attention la case G n'est pas remplie</v>
      </c>
    </row>
    <row r="28" spans="1:8" ht="20.100000000000001" customHeight="1" x14ac:dyDescent="0.2">
      <c r="A28" s="325"/>
      <c r="B28" s="317"/>
      <c r="C28" s="162"/>
      <c r="D28" s="162"/>
      <c r="E28" s="162"/>
      <c r="F28" s="160">
        <f t="shared" si="2"/>
        <v>0</v>
      </c>
      <c r="G28" s="212"/>
      <c r="H28" s="37" t="str">
        <f t="shared" si="3"/>
        <v>Attention la case G n'est pas remplie</v>
      </c>
    </row>
    <row r="29" spans="1:8" ht="20.100000000000001" customHeight="1" x14ac:dyDescent="0.2">
      <c r="A29" s="324"/>
      <c r="B29" s="319" t="s">
        <v>115</v>
      </c>
      <c r="C29" s="169"/>
      <c r="D29" s="162"/>
      <c r="E29" s="162"/>
      <c r="F29" s="170">
        <f t="shared" si="2"/>
        <v>0</v>
      </c>
      <c r="G29" s="168"/>
      <c r="H29" s="208"/>
    </row>
    <row r="30" spans="1:8" ht="20.100000000000001" customHeight="1" x14ac:dyDescent="0.2">
      <c r="A30" s="324"/>
      <c r="B30" s="320"/>
      <c r="C30" s="169"/>
      <c r="D30" s="162"/>
      <c r="E30" s="162"/>
      <c r="F30" s="170">
        <f t="shared" si="2"/>
        <v>0</v>
      </c>
      <c r="G30" s="168"/>
      <c r="H30" s="208"/>
    </row>
    <row r="31" spans="1:8" ht="20.100000000000001" customHeight="1" x14ac:dyDescent="0.2">
      <c r="A31" s="324"/>
      <c r="B31" s="321"/>
      <c r="C31" s="169"/>
      <c r="D31" s="162"/>
      <c r="E31" s="162"/>
      <c r="F31" s="170">
        <f t="shared" si="2"/>
        <v>0</v>
      </c>
      <c r="G31" s="168"/>
      <c r="H31" s="208"/>
    </row>
    <row r="32" spans="1:8" ht="20.100000000000001" customHeight="1" x14ac:dyDescent="0.2">
      <c r="A32" s="325"/>
      <c r="B32" s="322" t="s">
        <v>117</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25"/>
      <c r="B33" s="317"/>
      <c r="C33" s="171"/>
      <c r="D33" s="171"/>
      <c r="E33" s="171"/>
      <c r="F33" s="170">
        <f t="shared" si="2"/>
        <v>0</v>
      </c>
      <c r="G33" s="213"/>
      <c r="H33" s="37" t="str">
        <f t="shared" si="4"/>
        <v>Attention la case G n'est pas remplie</v>
      </c>
    </row>
    <row r="34" spans="1:8" ht="20.100000000000001" customHeight="1" x14ac:dyDescent="0.2">
      <c r="A34" s="325"/>
      <c r="B34" s="317"/>
      <c r="C34" s="171"/>
      <c r="D34" s="171"/>
      <c r="E34" s="171"/>
      <c r="F34" s="170">
        <f t="shared" si="2"/>
        <v>0</v>
      </c>
      <c r="G34" s="214"/>
      <c r="H34" s="37" t="str">
        <f t="shared" si="4"/>
        <v>Attention la case G n'est pas remplie</v>
      </c>
    </row>
    <row r="35" spans="1:8" ht="24.95" customHeight="1" thickBot="1" x14ac:dyDescent="0.25">
      <c r="A35" s="325"/>
      <c r="B35" s="92"/>
      <c r="C35" s="172" t="s">
        <v>44</v>
      </c>
      <c r="D35" s="172">
        <f>SUM(D22:D32)</f>
        <v>0</v>
      </c>
      <c r="E35" s="172">
        <f>SUM(E22:E32)</f>
        <v>0</v>
      </c>
      <c r="F35" s="173">
        <f>SUM(F22:F34)</f>
        <v>0</v>
      </c>
      <c r="G35" s="174">
        <f>SUM(G22:G34)</f>
        <v>0</v>
      </c>
      <c r="H35" s="208"/>
    </row>
    <row r="36" spans="1:8" ht="24.95" customHeight="1" x14ac:dyDescent="0.2">
      <c r="A36" s="93" t="s">
        <v>118</v>
      </c>
      <c r="B36" s="94"/>
      <c r="C36" s="94"/>
      <c r="D36" s="94"/>
      <c r="E36" s="95"/>
      <c r="F36" s="175"/>
      <c r="G36" s="212"/>
      <c r="H36" s="37" t="str">
        <f t="shared" ref="H36:H40" si="5">IF($G36="","Attention la case G n'est pas remplie","ok")</f>
        <v>Attention la case G n'est pas remplie</v>
      </c>
    </row>
    <row r="37" spans="1:8" ht="24.95" customHeight="1" x14ac:dyDescent="0.2">
      <c r="A37" s="19" t="s">
        <v>45</v>
      </c>
      <c r="B37" s="20"/>
      <c r="C37" s="20"/>
      <c r="D37" s="20"/>
      <c r="E37" s="96"/>
      <c r="F37" s="175"/>
      <c r="G37" s="212"/>
      <c r="H37" s="37" t="str">
        <f t="shared" si="5"/>
        <v>Attention la case G n'est pas remplie</v>
      </c>
    </row>
    <row r="38" spans="1:8" ht="24.95" customHeight="1" x14ac:dyDescent="0.2">
      <c r="A38" s="21" t="s">
        <v>119</v>
      </c>
      <c r="B38" s="22"/>
      <c r="C38" s="22"/>
      <c r="D38" s="22"/>
      <c r="E38" s="97"/>
      <c r="F38" s="175"/>
      <c r="G38" s="212"/>
      <c r="H38" s="37" t="str">
        <f t="shared" si="5"/>
        <v>Attention la case G n'est pas remplie</v>
      </c>
    </row>
    <row r="39" spans="1:8" ht="24.95" customHeight="1" x14ac:dyDescent="0.2">
      <c r="A39" s="21" t="s">
        <v>120</v>
      </c>
      <c r="B39" s="22"/>
      <c r="C39" s="22"/>
      <c r="D39" s="22"/>
      <c r="E39" s="97"/>
      <c r="F39" s="175"/>
      <c r="G39" s="212"/>
      <c r="H39" s="37" t="str">
        <f t="shared" si="5"/>
        <v>Attention la case G n'est pas remplie</v>
      </c>
    </row>
    <row r="40" spans="1:8" ht="24.95" customHeight="1" thickBot="1" x14ac:dyDescent="0.25">
      <c r="A40" s="23" t="s">
        <v>144</v>
      </c>
      <c r="B40" s="24"/>
      <c r="C40" s="24"/>
      <c r="D40" s="24"/>
      <c r="E40" s="98"/>
      <c r="F40" s="175"/>
      <c r="G40" s="212"/>
      <c r="H40" s="37" t="str">
        <f t="shared" si="5"/>
        <v>Attention la case G n'est pas remplie</v>
      </c>
    </row>
    <row r="41" spans="1:8" ht="24.95" customHeight="1" thickBot="1" x14ac:dyDescent="0.25">
      <c r="A41" s="25" t="s">
        <v>46</v>
      </c>
      <c r="B41" s="26"/>
      <c r="C41" s="26"/>
      <c r="D41" s="26"/>
      <c r="E41" s="99"/>
      <c r="F41" s="176">
        <f>SUM(F36:F40)+F10</f>
        <v>0</v>
      </c>
      <c r="G41" s="177">
        <f>SUM(G36:G40)+G10</f>
        <v>0</v>
      </c>
      <c r="H41" s="219" t="s">
        <v>135</v>
      </c>
    </row>
    <row r="42" spans="1:8" ht="24.95" customHeight="1" thickBot="1" x14ac:dyDescent="0.25">
      <c r="B42" s="27"/>
      <c r="C42" s="27"/>
      <c r="D42" s="27"/>
      <c r="E42" s="28" t="s">
        <v>47</v>
      </c>
      <c r="F42" s="216" t="e">
        <f>G41/F41</f>
        <v>#DIV/0!</v>
      </c>
      <c r="G42" s="29"/>
    </row>
    <row r="43" spans="1:8" ht="13.5" thickBot="1" x14ac:dyDescent="0.25"/>
    <row r="44" spans="1:8" ht="24.95" customHeight="1" thickBot="1" x14ac:dyDescent="0.25">
      <c r="A44" s="311" t="s">
        <v>124</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44</v>
      </c>
      <c r="B51" s="304"/>
      <c r="C51" s="43"/>
      <c r="D51" s="181">
        <f>SUM(D46:D50)</f>
        <v>0</v>
      </c>
      <c r="E51" s="44"/>
    </row>
    <row r="52" spans="1:7" ht="23.25" customHeight="1" x14ac:dyDescent="0.2"/>
    <row r="53" spans="1:7" ht="39" customHeight="1" x14ac:dyDescent="0.2">
      <c r="D53" s="104"/>
      <c r="E53" s="104"/>
      <c r="F53" s="104"/>
      <c r="G53" s="104"/>
    </row>
    <row r="54" spans="1:7" ht="39" customHeight="1" thickBot="1" x14ac:dyDescent="0.25">
      <c r="A54" s="326" t="s">
        <v>121</v>
      </c>
      <c r="B54" s="327"/>
      <c r="C54" s="327"/>
      <c r="D54" s="327"/>
      <c r="E54" s="327"/>
      <c r="F54" s="327"/>
      <c r="G54" s="327"/>
    </row>
    <row r="55" spans="1:7" ht="39" customHeight="1" thickBot="1" x14ac:dyDescent="0.25">
      <c r="A55" s="328" t="s">
        <v>70</v>
      </c>
      <c r="B55" s="329"/>
      <c r="C55" s="329"/>
      <c r="D55" s="329"/>
      <c r="E55" s="329"/>
      <c r="F55" s="329"/>
      <c r="G55" s="330"/>
    </row>
    <row r="56" spans="1:7" ht="140.1" customHeight="1" thickBot="1" x14ac:dyDescent="0.25">
      <c r="A56" s="331"/>
      <c r="B56" s="332"/>
      <c r="C56" s="332"/>
      <c r="D56" s="332"/>
      <c r="E56" s="332"/>
      <c r="F56" s="332"/>
      <c r="G56" s="333"/>
    </row>
    <row r="57" spans="1:7" ht="39" customHeight="1" thickBot="1" x14ac:dyDescent="0.25">
      <c r="A57" s="334" t="s">
        <v>71</v>
      </c>
      <c r="B57" s="335"/>
      <c r="C57" s="335"/>
      <c r="D57" s="335"/>
      <c r="E57" s="335"/>
      <c r="F57" s="335"/>
      <c r="G57" s="336"/>
    </row>
    <row r="58" spans="1:7" ht="140.1" customHeight="1" thickBot="1" x14ac:dyDescent="0.25">
      <c r="A58" s="331"/>
      <c r="B58" s="332"/>
      <c r="C58" s="332"/>
      <c r="D58" s="332"/>
      <c r="E58" s="332"/>
      <c r="F58" s="332"/>
      <c r="G58" s="333"/>
    </row>
    <row r="59" spans="1:7" ht="39" customHeight="1" thickBot="1" x14ac:dyDescent="0.25">
      <c r="A59" s="337" t="s">
        <v>69</v>
      </c>
      <c r="B59" s="338"/>
      <c r="C59" s="338"/>
      <c r="D59" s="338"/>
      <c r="E59" s="338"/>
      <c r="F59" s="338"/>
      <c r="G59" s="339"/>
    </row>
    <row r="60" spans="1:7" ht="140.1" customHeight="1" thickBot="1" x14ac:dyDescent="0.25">
      <c r="A60" s="331"/>
      <c r="B60" s="332"/>
      <c r="C60" s="332"/>
      <c r="D60" s="332"/>
      <c r="E60" s="332"/>
      <c r="F60" s="332"/>
      <c r="G60" s="333"/>
    </row>
    <row r="61" spans="1:7" ht="39" customHeight="1" thickBot="1" x14ac:dyDescent="0.25">
      <c r="A61" s="328" t="s">
        <v>72</v>
      </c>
      <c r="B61" s="329"/>
      <c r="C61" s="329"/>
      <c r="D61" s="329"/>
      <c r="E61" s="329"/>
      <c r="F61" s="329"/>
      <c r="G61" s="330"/>
    </row>
    <row r="62" spans="1:7" ht="140.1" customHeight="1" thickBot="1" x14ac:dyDescent="0.25">
      <c r="A62" s="331"/>
      <c r="B62" s="332"/>
      <c r="C62" s="332"/>
      <c r="D62" s="332"/>
      <c r="E62" s="332"/>
      <c r="F62" s="332"/>
      <c r="G62" s="333"/>
    </row>
    <row r="63" spans="1:7" ht="39" customHeight="1" thickBot="1" x14ac:dyDescent="0.25">
      <c r="A63" s="328" t="s">
        <v>73</v>
      </c>
      <c r="B63" s="329"/>
      <c r="C63" s="329"/>
      <c r="D63" s="329"/>
      <c r="E63" s="329"/>
      <c r="F63" s="329"/>
      <c r="G63" s="330"/>
    </row>
    <row r="64" spans="1:7" ht="140.1" customHeight="1" thickBot="1" x14ac:dyDescent="0.25">
      <c r="A64" s="331"/>
      <c r="B64" s="332"/>
      <c r="C64" s="332"/>
      <c r="D64" s="332"/>
      <c r="E64" s="332"/>
      <c r="F64" s="332"/>
      <c r="G64" s="333"/>
    </row>
  </sheetData>
  <sheetProtection algorithmName="SHA-512" hashValue="JLyyXQsT5nT/ESfuh32qhHwmmiNHgsPqbUIf6yriIEhSwPNzNjmnSKd8grz7PeYRutRVE8bMxhIGLj0ENaOoig==" saltValue="dxyoqFWsjHMD8uWEiMR39Q==" spinCount="100000" sheet="1" objects="1" scenarios="1"/>
  <mergeCells count="36">
    <mergeCell ref="C7:E7"/>
    <mergeCell ref="A1:G1"/>
    <mergeCell ref="C3:E3"/>
    <mergeCell ref="C4:E4"/>
    <mergeCell ref="C5:E5"/>
    <mergeCell ref="C6:E6"/>
    <mergeCell ref="F8:G8"/>
    <mergeCell ref="A11:A35"/>
    <mergeCell ref="C11:E11"/>
    <mergeCell ref="B12:B14"/>
    <mergeCell ref="B15:B17"/>
    <mergeCell ref="B18:B20"/>
    <mergeCell ref="C22:E22"/>
    <mergeCell ref="B23:B25"/>
    <mergeCell ref="B26:B28"/>
    <mergeCell ref="B29:B31"/>
    <mergeCell ref="A56:G56"/>
    <mergeCell ref="B32:B34"/>
    <mergeCell ref="A44:E44"/>
    <mergeCell ref="A45:B45"/>
    <mergeCell ref="A46:B46"/>
    <mergeCell ref="A47:B47"/>
    <mergeCell ref="A48:B48"/>
    <mergeCell ref="A49:B49"/>
    <mergeCell ref="A50:B50"/>
    <mergeCell ref="A51:B51"/>
    <mergeCell ref="A54:G54"/>
    <mergeCell ref="A55:G55"/>
    <mergeCell ref="A63:G63"/>
    <mergeCell ref="A64:G64"/>
    <mergeCell ref="A57:G57"/>
    <mergeCell ref="A58:G58"/>
    <mergeCell ref="A59:G59"/>
    <mergeCell ref="A60:G60"/>
    <mergeCell ref="A61:G61"/>
    <mergeCell ref="A62:G62"/>
  </mergeCells>
  <conditionalFormatting sqref="G11:G16">
    <cfRule type="expression" dxfId="7" priority="1" stopIfTrue="1">
      <formula>($C$3="Autre organisme privé")</formula>
    </cfRule>
  </conditionalFormatting>
  <dataValidations count="10">
    <dataValidation type="decimal" allowBlank="1" showInputMessage="1" showErrorMessage="1" sqref="D12:E20 D23:E34 F36:F40 D46:D50" xr:uid="{32448F4E-21CF-4815-A05A-5410829FCEBE}">
      <formula1>0</formula1>
      <formula2>1000000000</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424853D3-F9A0-4B13-A7A8-EC787C514E8E}"/>
    <dataValidation type="list" allowBlank="1" showInputMessage="1" showErrorMessage="1" sqref="E46:E50" xr:uid="{110C0FA7-6B88-4C11-AF0A-F8B5C2148D4C}">
      <formula1>etats</formula1>
    </dataValidation>
    <dataValidation type="list" allowBlank="1" showInputMessage="1" showErrorMessage="1" sqref="C46:C50" xr:uid="{2AAE22B6-A6CF-47D2-98E5-A6A05F5A0233}">
      <formula1>financeurs</formula1>
    </dataValidation>
    <dataValidation type="decimal" allowBlank="1" showErrorMessage="1" error="L'aide demandée ne peut supérieure au coût complet du projet par ligne" prompt="Le financement de personnel permanent n'est pas autorisé." sqref="G18:G20" xr:uid="{A8841BA7-79AC-4EC5-831A-E88750D1D476}">
      <formula1>0</formula1>
      <formula2>F18</formula2>
    </dataValidation>
    <dataValidation allowBlank="1" showErrorMessage="1" prompt="Merci de contacter le(s) service(s) des ressouces humaines concerné(s) pour obtenir les grilles salariales nécessaire à la réalisation de cette estimation" sqref="B11 B21:B22" xr:uid="{29E56DA8-178D-46C1-A9E4-6E95B17AD274}"/>
    <dataValidation allowBlank="1" showInputMessage="1" showErrorMessage="1" prompt="Merci d'indiquer le nom complet du financeur" sqref="A51:B51" xr:uid="{101A8984-3348-4D62-83AE-4FE9B8B85AB4}"/>
    <dataValidation type="decimal" allowBlank="1" showInputMessage="1" showErrorMessage="1" error="L'aide demandée ne peut supérieure au coût complet du projet par ligne" sqref="G36:G40 G22:G34" xr:uid="{A0166A18-3D18-4FFA-958A-4599C3B67785}">
      <formula1>0</formula1>
      <formula2>F22</formula2>
    </dataValidation>
    <dataValidation allowBlank="1" showErrorMessage="1" prompt="Le financement de personnel permanent n'est pas autorisé." sqref="G11:G17" xr:uid="{61F63241-ACA1-43F1-8CF0-CE75426190AF}"/>
    <dataValidation allowBlank="1" showInputMessage="1" showErrorMessage="1" prompt="Merci de contacter le(s) service(s) des ressouces humaines concerné(s) pour obtenir les grilles salariales nécessaire à la réalisation de cette estimation" sqref="B26:B29 B32:B34 B12:B19 B23" xr:uid="{2842E776-0494-4792-9DD0-339F1633013F}"/>
  </dataValidations>
  <printOptions horizontalCentered="1"/>
  <pageMargins left="0.19685039370078741" right="0.19685039370078741" top="0.35433070866141736" bottom="0.31496062992125984" header="0.31496062992125984" footer="0.27559055118110237"/>
  <pageSetup paperSize="9" scale="64" fitToHeight="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9129C2-32A5-4823-857C-D4A0E107FDFC}">
          <x14:formula1>
            <xm:f>'NE PAS SUPPRIMER Gestion liste'!$A$2:$A$6</xm:f>
          </x14:formula1>
          <xm:sqref>C3:E3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pageSetUpPr fitToPage="1"/>
  </sheetPr>
  <dimension ref="A1:H64"/>
  <sheetViews>
    <sheetView showGridLines="0" topLeftCell="A28" zoomScale="70" zoomScaleNormal="70" zoomScaleSheetLayoutView="100" workbookViewId="0">
      <selection activeCell="C33" sqref="C33:F33"/>
    </sheetView>
  </sheetViews>
  <sheetFormatPr baseColWidth="10" defaultColWidth="10.85546875" defaultRowHeight="12.75" x14ac:dyDescent="0.2"/>
  <cols>
    <col min="1" max="1" width="5.140625" style="2" customWidth="1"/>
    <col min="2" max="2" width="49.42578125" style="8" customWidth="1"/>
    <col min="3" max="3" width="27.28515625" style="2" customWidth="1"/>
    <col min="4" max="5" width="18.7109375" style="2" customWidth="1"/>
    <col min="6" max="6" width="21.85546875" style="2" customWidth="1"/>
    <col min="7" max="7" width="18.7109375" style="10" customWidth="1"/>
    <col min="8" max="8" width="33.140625" style="2" customWidth="1"/>
    <col min="9" max="9" width="22.5703125" style="2" customWidth="1"/>
    <col min="10" max="10" width="8.5703125" style="2" customWidth="1"/>
    <col min="11" max="16384" width="10.85546875" style="2"/>
  </cols>
  <sheetData>
    <row r="1" spans="1:7" ht="52.5" customHeight="1" thickBot="1" x14ac:dyDescent="0.25">
      <c r="A1" s="298" t="s">
        <v>148</v>
      </c>
      <c r="B1" s="299"/>
      <c r="C1" s="299"/>
      <c r="D1" s="299"/>
      <c r="E1" s="299"/>
      <c r="F1" s="299"/>
      <c r="G1" s="300"/>
    </row>
    <row r="2" spans="1:7" ht="20.100000000000001" customHeight="1" x14ac:dyDescent="0.2">
      <c r="A2" s="45"/>
      <c r="B2" s="46"/>
      <c r="C2" s="46"/>
      <c r="D2" s="46"/>
      <c r="E2" s="46"/>
      <c r="F2" s="46"/>
      <c r="G2" s="47"/>
    </row>
    <row r="3" spans="1:7" ht="16.5" thickBot="1" x14ac:dyDescent="0.25">
      <c r="A3" s="75" t="s">
        <v>37</v>
      </c>
      <c r="C3" s="295"/>
      <c r="D3" s="296"/>
      <c r="E3" s="297"/>
      <c r="F3" s="6"/>
      <c r="G3" s="6"/>
    </row>
    <row r="4" spans="1:7" ht="18" customHeight="1" thickBot="1" x14ac:dyDescent="0.25">
      <c r="A4" s="75" t="s">
        <v>223</v>
      </c>
      <c r="C4" s="340"/>
      <c r="D4" s="343"/>
      <c r="E4" s="344"/>
      <c r="G4" s="9"/>
    </row>
    <row r="5" spans="1:7" ht="18" customHeight="1" thickBot="1" x14ac:dyDescent="0.25">
      <c r="A5" s="75" t="s">
        <v>30</v>
      </c>
      <c r="C5" s="340"/>
      <c r="D5" s="343"/>
      <c r="E5" s="344"/>
    </row>
    <row r="6" spans="1:7" ht="18" customHeight="1" thickBot="1" x14ac:dyDescent="0.25">
      <c r="A6" s="75" t="s">
        <v>38</v>
      </c>
      <c r="C6" s="340"/>
      <c r="D6" s="341"/>
      <c r="E6" s="342"/>
    </row>
    <row r="7" spans="1:7" ht="18" customHeight="1" thickBot="1" x14ac:dyDescent="0.25">
      <c r="A7" s="75" t="s">
        <v>18</v>
      </c>
      <c r="C7" s="340"/>
      <c r="D7" s="341"/>
      <c r="E7" s="342"/>
    </row>
    <row r="8" spans="1:7" ht="53.45" customHeight="1" thickBot="1" x14ac:dyDescent="0.25">
      <c r="B8" s="2"/>
      <c r="F8" s="291" t="s">
        <v>132</v>
      </c>
      <c r="G8" s="291"/>
    </row>
    <row r="9" spans="1:7" s="8" customFormat="1" ht="30" customHeight="1" thickBot="1" x14ac:dyDescent="0.3">
      <c r="A9" s="11" t="s">
        <v>40</v>
      </c>
      <c r="B9" s="12"/>
      <c r="C9" s="13"/>
      <c r="D9" s="13"/>
      <c r="E9" s="13"/>
      <c r="F9" s="14" t="s">
        <v>224</v>
      </c>
      <c r="G9" s="15" t="s">
        <v>41</v>
      </c>
    </row>
    <row r="10" spans="1:7" s="8" customFormat="1" ht="44.25" customHeight="1" x14ac:dyDescent="0.25">
      <c r="A10" s="16" t="s">
        <v>42</v>
      </c>
      <c r="B10" s="85"/>
      <c r="C10" s="17" t="s">
        <v>106</v>
      </c>
      <c r="D10" s="17" t="s">
        <v>107</v>
      </c>
      <c r="E10" s="18" t="s">
        <v>109</v>
      </c>
      <c r="F10" s="182">
        <f>+F21+F35</f>
        <v>0</v>
      </c>
      <c r="G10" s="183">
        <f>+G21+G35</f>
        <v>0</v>
      </c>
    </row>
    <row r="11" spans="1:7" ht="20.100000000000001" customHeight="1" x14ac:dyDescent="0.25">
      <c r="A11" s="323" t="s">
        <v>43</v>
      </c>
      <c r="B11" s="89" t="s">
        <v>59</v>
      </c>
      <c r="C11" s="314" t="s">
        <v>57</v>
      </c>
      <c r="D11" s="315"/>
      <c r="E11" s="316"/>
      <c r="F11" s="157"/>
      <c r="G11" s="221"/>
    </row>
    <row r="12" spans="1:7" ht="20.100000000000001" customHeight="1" x14ac:dyDescent="0.25">
      <c r="A12" s="324"/>
      <c r="B12" s="317" t="s">
        <v>111</v>
      </c>
      <c r="C12" s="154"/>
      <c r="D12" s="155"/>
      <c r="E12" s="156"/>
      <c r="F12" s="157">
        <f t="shared" ref="F12:F18"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112</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113</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 t="shared" ref="H19:H20" si="1">IF($G19="","Attention la case G n'est pas remplie","ok")</f>
        <v>Attention la case G n'est pas remplie</v>
      </c>
    </row>
    <row r="20" spans="1:8" ht="20.100000000000001" customHeight="1" x14ac:dyDescent="0.25">
      <c r="A20" s="325"/>
      <c r="B20" s="317"/>
      <c r="C20" s="158"/>
      <c r="D20" s="158"/>
      <c r="E20" s="159"/>
      <c r="F20" s="160">
        <f>D20*E20</f>
        <v>0</v>
      </c>
      <c r="G20" s="212"/>
      <c r="H20" s="37" t="str">
        <f t="shared" si="1"/>
        <v>Attention la case G n'est pas remplie</v>
      </c>
    </row>
    <row r="21" spans="1:8" ht="20.100000000000001" customHeight="1" x14ac:dyDescent="0.2">
      <c r="A21" s="325"/>
      <c r="B21" s="91"/>
      <c r="C21" s="163" t="s">
        <v>44</v>
      </c>
      <c r="D21" s="164">
        <f>SUM(D11:D20)</f>
        <v>0</v>
      </c>
      <c r="E21" s="164">
        <f>SUM(E11:E20)</f>
        <v>0</v>
      </c>
      <c r="F21" s="165">
        <f>SUM(F11:F20)</f>
        <v>0</v>
      </c>
      <c r="G21" s="166">
        <f>SUM(G11:G20)</f>
        <v>0</v>
      </c>
      <c r="H21" s="208"/>
    </row>
    <row r="22" spans="1:8" ht="20.100000000000001" customHeight="1" x14ac:dyDescent="0.2">
      <c r="A22" s="325"/>
      <c r="B22" s="90"/>
      <c r="C22" s="314" t="s">
        <v>58</v>
      </c>
      <c r="D22" s="315"/>
      <c r="E22" s="316"/>
      <c r="F22" s="83"/>
      <c r="G22" s="86"/>
      <c r="H22" s="208"/>
    </row>
    <row r="23" spans="1:8" ht="20.100000000000001" customHeight="1" x14ac:dyDescent="0.2">
      <c r="A23" s="325"/>
      <c r="B23" s="319" t="s">
        <v>114</v>
      </c>
      <c r="C23" s="162"/>
      <c r="D23" s="162"/>
      <c r="E23" s="162"/>
      <c r="F23" s="167">
        <f t="shared" ref="F23:F34" si="2">D23*E23</f>
        <v>0</v>
      </c>
      <c r="G23" s="168"/>
      <c r="H23" s="208"/>
    </row>
    <row r="24" spans="1:8" ht="20.100000000000001" customHeight="1" x14ac:dyDescent="0.2">
      <c r="A24" s="325"/>
      <c r="B24" s="320"/>
      <c r="C24" s="162"/>
      <c r="D24" s="162"/>
      <c r="E24" s="162"/>
      <c r="F24" s="167">
        <f t="shared" si="2"/>
        <v>0</v>
      </c>
      <c r="G24" s="168"/>
      <c r="H24" s="208"/>
    </row>
    <row r="25" spans="1:8" ht="20.100000000000001" customHeight="1" x14ac:dyDescent="0.2">
      <c r="A25" s="325"/>
      <c r="B25" s="321"/>
      <c r="C25" s="162"/>
      <c r="D25" s="162"/>
      <c r="E25" s="162"/>
      <c r="F25" s="167">
        <f t="shared" si="2"/>
        <v>0</v>
      </c>
      <c r="G25" s="168"/>
      <c r="H25" s="208"/>
    </row>
    <row r="26" spans="1:8" ht="20.100000000000001" customHeight="1" x14ac:dyDescent="0.2">
      <c r="A26" s="325"/>
      <c r="B26" s="322" t="s">
        <v>116</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25"/>
      <c r="B27" s="317"/>
      <c r="C27" s="162"/>
      <c r="D27" s="162"/>
      <c r="E27" s="162"/>
      <c r="F27" s="160">
        <f t="shared" si="2"/>
        <v>0</v>
      </c>
      <c r="G27" s="212"/>
      <c r="H27" s="37" t="str">
        <f t="shared" si="3"/>
        <v>Attention la case G n'est pas remplie</v>
      </c>
    </row>
    <row r="28" spans="1:8" ht="20.100000000000001" customHeight="1" x14ac:dyDescent="0.2">
      <c r="A28" s="325"/>
      <c r="B28" s="317"/>
      <c r="C28" s="162"/>
      <c r="D28" s="162"/>
      <c r="E28" s="162"/>
      <c r="F28" s="160">
        <f t="shared" si="2"/>
        <v>0</v>
      </c>
      <c r="G28" s="212"/>
      <c r="H28" s="37" t="str">
        <f t="shared" si="3"/>
        <v>Attention la case G n'est pas remplie</v>
      </c>
    </row>
    <row r="29" spans="1:8" ht="20.100000000000001" customHeight="1" x14ac:dyDescent="0.2">
      <c r="A29" s="324"/>
      <c r="B29" s="319" t="s">
        <v>115</v>
      </c>
      <c r="C29" s="169"/>
      <c r="D29" s="162"/>
      <c r="E29" s="162"/>
      <c r="F29" s="170">
        <f t="shared" si="2"/>
        <v>0</v>
      </c>
      <c r="G29" s="168"/>
      <c r="H29" s="208"/>
    </row>
    <row r="30" spans="1:8" ht="20.100000000000001" customHeight="1" x14ac:dyDescent="0.2">
      <c r="A30" s="324"/>
      <c r="B30" s="320"/>
      <c r="C30" s="169"/>
      <c r="D30" s="162"/>
      <c r="E30" s="162"/>
      <c r="F30" s="170">
        <f t="shared" si="2"/>
        <v>0</v>
      </c>
      <c r="G30" s="168"/>
      <c r="H30" s="208"/>
    </row>
    <row r="31" spans="1:8" ht="20.100000000000001" customHeight="1" x14ac:dyDescent="0.2">
      <c r="A31" s="324"/>
      <c r="B31" s="321"/>
      <c r="C31" s="169"/>
      <c r="D31" s="162"/>
      <c r="E31" s="162"/>
      <c r="F31" s="170">
        <f t="shared" si="2"/>
        <v>0</v>
      </c>
      <c r="G31" s="168"/>
      <c r="H31" s="208"/>
    </row>
    <row r="32" spans="1:8" ht="20.100000000000001" customHeight="1" x14ac:dyDescent="0.2">
      <c r="A32" s="325"/>
      <c r="B32" s="322" t="s">
        <v>117</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25"/>
      <c r="B33" s="317"/>
      <c r="C33" s="171"/>
      <c r="D33" s="171"/>
      <c r="E33" s="171"/>
      <c r="F33" s="170">
        <f t="shared" si="2"/>
        <v>0</v>
      </c>
      <c r="G33" s="213"/>
      <c r="H33" s="37" t="str">
        <f t="shared" si="4"/>
        <v>Attention la case G n'est pas remplie</v>
      </c>
    </row>
    <row r="34" spans="1:8" ht="20.100000000000001" customHeight="1" x14ac:dyDescent="0.2">
      <c r="A34" s="325"/>
      <c r="B34" s="317"/>
      <c r="C34" s="171"/>
      <c r="D34" s="171"/>
      <c r="E34" s="171"/>
      <c r="F34" s="170">
        <f t="shared" si="2"/>
        <v>0</v>
      </c>
      <c r="G34" s="214"/>
      <c r="H34" s="37" t="str">
        <f t="shared" si="4"/>
        <v>Attention la case G n'est pas remplie</v>
      </c>
    </row>
    <row r="35" spans="1:8" ht="24.95" customHeight="1" thickBot="1" x14ac:dyDescent="0.25">
      <c r="A35" s="325"/>
      <c r="B35" s="92"/>
      <c r="C35" s="172" t="s">
        <v>44</v>
      </c>
      <c r="D35" s="172">
        <f>SUM(D22:D32)</f>
        <v>0</v>
      </c>
      <c r="E35" s="172">
        <f>SUM(E22:E32)</f>
        <v>0</v>
      </c>
      <c r="F35" s="173">
        <f>SUM(F22:F34)</f>
        <v>0</v>
      </c>
      <c r="G35" s="174">
        <f>SUM(G22:G34)</f>
        <v>0</v>
      </c>
      <c r="H35" s="208"/>
    </row>
    <row r="36" spans="1:8" ht="24.95" customHeight="1" x14ac:dyDescent="0.2">
      <c r="A36" s="93" t="s">
        <v>118</v>
      </c>
      <c r="B36" s="94"/>
      <c r="C36" s="94"/>
      <c r="D36" s="94"/>
      <c r="E36" s="95"/>
      <c r="F36" s="175"/>
      <c r="G36" s="212"/>
      <c r="H36" s="37" t="str">
        <f t="shared" ref="H36:H40" si="5">IF($G36="","Attention la case G n'est pas remplie","ok")</f>
        <v>Attention la case G n'est pas remplie</v>
      </c>
    </row>
    <row r="37" spans="1:8" ht="24.95" customHeight="1" x14ac:dyDescent="0.2">
      <c r="A37" s="19" t="s">
        <v>45</v>
      </c>
      <c r="B37" s="20"/>
      <c r="C37" s="20"/>
      <c r="D37" s="20"/>
      <c r="E37" s="96"/>
      <c r="F37" s="175"/>
      <c r="G37" s="212"/>
      <c r="H37" s="37" t="str">
        <f t="shared" si="5"/>
        <v>Attention la case G n'est pas remplie</v>
      </c>
    </row>
    <row r="38" spans="1:8" ht="24.95" customHeight="1" x14ac:dyDescent="0.2">
      <c r="A38" s="21" t="s">
        <v>119</v>
      </c>
      <c r="B38" s="22"/>
      <c r="C38" s="22"/>
      <c r="D38" s="22"/>
      <c r="E38" s="97"/>
      <c r="F38" s="175"/>
      <c r="G38" s="212"/>
      <c r="H38" s="37" t="str">
        <f t="shared" si="5"/>
        <v>Attention la case G n'est pas remplie</v>
      </c>
    </row>
    <row r="39" spans="1:8" ht="24.95" customHeight="1" x14ac:dyDescent="0.2">
      <c r="A39" s="21" t="s">
        <v>120</v>
      </c>
      <c r="B39" s="22"/>
      <c r="C39" s="22"/>
      <c r="D39" s="22"/>
      <c r="E39" s="97"/>
      <c r="F39" s="175"/>
      <c r="G39" s="212"/>
      <c r="H39" s="37" t="str">
        <f t="shared" si="5"/>
        <v>Attention la case G n'est pas remplie</v>
      </c>
    </row>
    <row r="40" spans="1:8" ht="24.95" customHeight="1" thickBot="1" x14ac:dyDescent="0.25">
      <c r="A40" s="23" t="s">
        <v>144</v>
      </c>
      <c r="B40" s="24"/>
      <c r="C40" s="24"/>
      <c r="D40" s="24"/>
      <c r="E40" s="98"/>
      <c r="F40" s="175"/>
      <c r="G40" s="212"/>
      <c r="H40" s="37" t="str">
        <f t="shared" si="5"/>
        <v>Attention la case G n'est pas remplie</v>
      </c>
    </row>
    <row r="41" spans="1:8" ht="24.95" customHeight="1" thickBot="1" x14ac:dyDescent="0.25">
      <c r="A41" s="25" t="s">
        <v>46</v>
      </c>
      <c r="B41" s="26"/>
      <c r="C41" s="26"/>
      <c r="D41" s="26"/>
      <c r="E41" s="99"/>
      <c r="F41" s="176">
        <f>SUM(F36:F40)+F10</f>
        <v>0</v>
      </c>
      <c r="G41" s="177">
        <f>SUM(G36:G40)+G10</f>
        <v>0</v>
      </c>
      <c r="H41" s="219" t="s">
        <v>135</v>
      </c>
    </row>
    <row r="42" spans="1:8" ht="24.95" customHeight="1" thickBot="1" x14ac:dyDescent="0.25">
      <c r="B42" s="27"/>
      <c r="C42" s="27"/>
      <c r="D42" s="27"/>
      <c r="E42" s="28" t="s">
        <v>47</v>
      </c>
      <c r="F42" s="216" t="e">
        <f>G41/F41</f>
        <v>#DIV/0!</v>
      </c>
      <c r="G42" s="29"/>
    </row>
    <row r="43" spans="1:8" ht="13.5" thickBot="1" x14ac:dyDescent="0.25"/>
    <row r="44" spans="1:8" ht="24.95" customHeight="1" thickBot="1" x14ac:dyDescent="0.25">
      <c r="A44" s="311" t="s">
        <v>125</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44</v>
      </c>
      <c r="B51" s="304"/>
      <c r="C51" s="43"/>
      <c r="D51" s="181">
        <f>SUM(D46:D50)</f>
        <v>0</v>
      </c>
      <c r="E51" s="44"/>
    </row>
    <row r="52" spans="1:7" ht="23.25" customHeight="1" x14ac:dyDescent="0.2"/>
    <row r="53" spans="1:7" ht="39" customHeight="1" x14ac:dyDescent="0.2">
      <c r="D53" s="104"/>
      <c r="E53" s="104"/>
      <c r="F53" s="104"/>
      <c r="G53" s="104"/>
    </row>
    <row r="54" spans="1:7" ht="39" customHeight="1" thickBot="1" x14ac:dyDescent="0.25">
      <c r="A54" s="326" t="s">
        <v>121</v>
      </c>
      <c r="B54" s="327"/>
      <c r="C54" s="327"/>
      <c r="D54" s="327"/>
      <c r="E54" s="327"/>
      <c r="F54" s="327"/>
      <c r="G54" s="327"/>
    </row>
    <row r="55" spans="1:7" ht="39" customHeight="1" thickBot="1" x14ac:dyDescent="0.25">
      <c r="A55" s="328" t="s">
        <v>70</v>
      </c>
      <c r="B55" s="329"/>
      <c r="C55" s="329"/>
      <c r="D55" s="329"/>
      <c r="E55" s="329"/>
      <c r="F55" s="329"/>
      <c r="G55" s="330"/>
    </row>
    <row r="56" spans="1:7" ht="140.1" customHeight="1" thickBot="1" x14ac:dyDescent="0.25">
      <c r="A56" s="331"/>
      <c r="B56" s="332"/>
      <c r="C56" s="332"/>
      <c r="D56" s="332"/>
      <c r="E56" s="332"/>
      <c r="F56" s="332"/>
      <c r="G56" s="333"/>
    </row>
    <row r="57" spans="1:7" ht="39" customHeight="1" thickBot="1" x14ac:dyDescent="0.25">
      <c r="A57" s="334" t="s">
        <v>71</v>
      </c>
      <c r="B57" s="335"/>
      <c r="C57" s="335"/>
      <c r="D57" s="335"/>
      <c r="E57" s="335"/>
      <c r="F57" s="335"/>
      <c r="G57" s="336"/>
    </row>
    <row r="58" spans="1:7" ht="140.1" customHeight="1" thickBot="1" x14ac:dyDescent="0.25">
      <c r="A58" s="331"/>
      <c r="B58" s="332"/>
      <c r="C58" s="332"/>
      <c r="D58" s="332"/>
      <c r="E58" s="332"/>
      <c r="F58" s="332"/>
      <c r="G58" s="333"/>
    </row>
    <row r="59" spans="1:7" ht="39" customHeight="1" thickBot="1" x14ac:dyDescent="0.25">
      <c r="A59" s="337" t="s">
        <v>69</v>
      </c>
      <c r="B59" s="338"/>
      <c r="C59" s="338"/>
      <c r="D59" s="338"/>
      <c r="E59" s="338"/>
      <c r="F59" s="338"/>
      <c r="G59" s="339"/>
    </row>
    <row r="60" spans="1:7" ht="140.1" customHeight="1" thickBot="1" x14ac:dyDescent="0.25">
      <c r="A60" s="331"/>
      <c r="B60" s="332"/>
      <c r="C60" s="332"/>
      <c r="D60" s="332"/>
      <c r="E60" s="332"/>
      <c r="F60" s="332"/>
      <c r="G60" s="333"/>
    </row>
    <row r="61" spans="1:7" ht="39" customHeight="1" thickBot="1" x14ac:dyDescent="0.25">
      <c r="A61" s="328" t="s">
        <v>72</v>
      </c>
      <c r="B61" s="329"/>
      <c r="C61" s="329"/>
      <c r="D61" s="329"/>
      <c r="E61" s="329"/>
      <c r="F61" s="329"/>
      <c r="G61" s="330"/>
    </row>
    <row r="62" spans="1:7" ht="140.1" customHeight="1" thickBot="1" x14ac:dyDescent="0.25">
      <c r="A62" s="331"/>
      <c r="B62" s="332"/>
      <c r="C62" s="332"/>
      <c r="D62" s="332"/>
      <c r="E62" s="332"/>
      <c r="F62" s="332"/>
      <c r="G62" s="333"/>
    </row>
    <row r="63" spans="1:7" ht="39" customHeight="1" thickBot="1" x14ac:dyDescent="0.25">
      <c r="A63" s="328" t="s">
        <v>73</v>
      </c>
      <c r="B63" s="329"/>
      <c r="C63" s="329"/>
      <c r="D63" s="329"/>
      <c r="E63" s="329"/>
      <c r="F63" s="329"/>
      <c r="G63" s="330"/>
    </row>
    <row r="64" spans="1:7" ht="140.1" customHeight="1" thickBot="1" x14ac:dyDescent="0.25">
      <c r="A64" s="331"/>
      <c r="B64" s="332"/>
      <c r="C64" s="332"/>
      <c r="D64" s="332"/>
      <c r="E64" s="332"/>
      <c r="F64" s="332"/>
      <c r="G64" s="333"/>
    </row>
  </sheetData>
  <sheetProtection algorithmName="SHA-512" hashValue="VTW+JtRs3/U7+vffF2S5arK6Cg30ARFMS4QyzB6MJGA1tofpJZ0ahZmSK6QZMVzaiDqvlEqBXrkp0Kd1RnNo7A==" saltValue="+KT9koQrInmwavSvULiwjQ==" spinCount="100000" sheet="1" objects="1" scenarios="1"/>
  <customSheetViews>
    <customSheetView guid="{05A4635C-9AA5-4788-AE33-0D2B48B9581F}" showPageBreaks="1" showGridLines="0" fitToPage="1" printArea="1" view="pageBreakPreview" topLeftCell="A22">
      <selection activeCell="A40" sqref="A40"/>
      <pageMargins left="0.2" right="0.21"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A64:G64"/>
    <mergeCell ref="A59:G59"/>
    <mergeCell ref="A60:G60"/>
    <mergeCell ref="A61:G61"/>
    <mergeCell ref="A62:G62"/>
    <mergeCell ref="A63:G63"/>
    <mergeCell ref="A54:G54"/>
    <mergeCell ref="A55:G55"/>
    <mergeCell ref="A56:G56"/>
    <mergeCell ref="A57:G57"/>
    <mergeCell ref="A58:G58"/>
    <mergeCell ref="C7:E7"/>
    <mergeCell ref="A11:A35"/>
    <mergeCell ref="C11:E11"/>
    <mergeCell ref="B12:B14"/>
    <mergeCell ref="B15:B17"/>
    <mergeCell ref="B18:B20"/>
    <mergeCell ref="C22:E22"/>
    <mergeCell ref="B26:B28"/>
    <mergeCell ref="B29:B31"/>
    <mergeCell ref="A1:G1"/>
    <mergeCell ref="C4:E4"/>
    <mergeCell ref="C5:E5"/>
    <mergeCell ref="C6:E6"/>
    <mergeCell ref="C3:E3"/>
    <mergeCell ref="F8:G8"/>
    <mergeCell ref="A50:B50"/>
    <mergeCell ref="A51:B51"/>
    <mergeCell ref="A47:B47"/>
    <mergeCell ref="A48:B48"/>
    <mergeCell ref="A49:B49"/>
    <mergeCell ref="B32:B34"/>
    <mergeCell ref="B23:B25"/>
    <mergeCell ref="A44:E44"/>
    <mergeCell ref="A45:B45"/>
    <mergeCell ref="A46:B46"/>
  </mergeCells>
  <phoneticPr fontId="25" type="noConversion"/>
  <conditionalFormatting sqref="G11:G16">
    <cfRule type="expression" dxfId="6" priority="3" stopIfTrue="1">
      <formula>($C$3="Autre organisme privé")</formula>
    </cfRule>
  </conditionalFormatting>
  <dataValidations xWindow="408" yWindow="426"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500-000000000000}"/>
    <dataValidation allowBlank="1" showErrorMessage="1" prompt="Le financement de personnel permanent n'est pas autorisé." sqref="G11:G17" xr:uid="{00000000-0002-0000-0500-000001000000}"/>
    <dataValidation type="decimal" allowBlank="1" showInputMessage="1" showErrorMessage="1" error="L'aide demandée ne peut supérieure au coût complet du projet par ligne" sqref="G36:G40 G22:G34" xr:uid="{00000000-0002-0000-0500-000002000000}">
      <formula1>0</formula1>
      <formula2>F22</formula2>
    </dataValidation>
    <dataValidation allowBlank="1" showInputMessage="1" showErrorMessage="1" prompt="Merci d'indiquer le nom complet du financeur" sqref="A51:B51" xr:uid="{00000000-0002-0000-0500-000003000000}"/>
    <dataValidation allowBlank="1" showErrorMessage="1" prompt="Merci de contacter le(s) service(s) des ressouces humaines concerné(s) pour obtenir les grilles salariales nécessaire à la réalisation de cette estimation" sqref="B11 B21:B22" xr:uid="{00000000-0002-0000-0500-000004000000}"/>
    <dataValidation type="decimal" allowBlank="1" showErrorMessage="1" error="L'aide demandée ne peut supérieure au coût complet du projet par ligne" prompt="Le financement de personnel permanent n'est pas autorisé." sqref="G18:G20" xr:uid="{00000000-0002-0000-0500-000005000000}">
      <formula1>0</formula1>
      <formula2>F18</formula2>
    </dataValidation>
    <dataValidation type="list" allowBlank="1" showInputMessage="1" showErrorMessage="1" sqref="C46:C50" xr:uid="{00000000-0002-0000-0500-000006000000}">
      <formula1>financeurs</formula1>
    </dataValidation>
    <dataValidation type="list" allowBlank="1" showInputMessage="1" showErrorMessage="1" sqref="E46:E50" xr:uid="{00000000-0002-0000-05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500-000008000000}"/>
    <dataValidation type="decimal" allowBlank="1" showInputMessage="1" showErrorMessage="1" sqref="D12:E20 D23:E34 F36:F40 D46:D50" xr:uid="{00000000-0002-0000-0500-000009000000}">
      <formula1>0</formula1>
      <formula2>1000000000</formula2>
    </dataValidation>
  </dataValidations>
  <printOptions horizontalCentered="1"/>
  <pageMargins left="0.19685039370078741" right="0.19685039370078741" top="0.35433070866141736" bottom="0.31496062992125984" header="0.31496062992125984" footer="0.27559055118110237"/>
  <pageSetup paperSize="9" scale="64"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08" yWindow="426" count="1">
        <x14:dataValidation type="list" allowBlank="1" showInputMessage="1" showErrorMessage="1" xr:uid="{00000000-0002-0000-05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pageSetUpPr fitToPage="1"/>
  </sheetPr>
  <dimension ref="A1:J65"/>
  <sheetViews>
    <sheetView showGridLines="0" topLeftCell="A30" zoomScale="70" zoomScaleNormal="70" zoomScaleSheetLayoutView="100" workbookViewId="0">
      <selection activeCell="C33" sqref="C33:F33"/>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42578125" style="2" customWidth="1"/>
    <col min="7" max="7" width="18.7109375" style="10" customWidth="1"/>
    <col min="8" max="8" width="32.140625" style="2" customWidth="1"/>
    <col min="9" max="9" width="28.7109375" style="2" customWidth="1"/>
    <col min="10" max="10" width="6.5703125" style="2" customWidth="1"/>
    <col min="11" max="16384" width="10.85546875" style="2"/>
  </cols>
  <sheetData>
    <row r="1" spans="1:7" ht="52.5" customHeight="1" thickBot="1" x14ac:dyDescent="0.25">
      <c r="A1" s="298" t="s">
        <v>149</v>
      </c>
      <c r="B1" s="299"/>
      <c r="C1" s="299"/>
      <c r="D1" s="299"/>
      <c r="E1" s="299"/>
      <c r="F1" s="299"/>
      <c r="G1" s="300"/>
    </row>
    <row r="2" spans="1:7" ht="20.100000000000001" customHeight="1" x14ac:dyDescent="0.2">
      <c r="A2" s="45"/>
      <c r="B2" s="46"/>
      <c r="C2" s="46"/>
      <c r="D2" s="46"/>
      <c r="E2" s="46"/>
      <c r="F2" s="46"/>
      <c r="G2" s="47"/>
    </row>
    <row r="3" spans="1:7" ht="20.100000000000001" customHeight="1" thickBot="1" x14ac:dyDescent="0.25">
      <c r="A3" s="75" t="s">
        <v>37</v>
      </c>
      <c r="C3" s="295"/>
      <c r="D3" s="296"/>
      <c r="E3" s="296"/>
      <c r="F3" s="46"/>
      <c r="G3" s="47"/>
    </row>
    <row r="4" spans="1:7" ht="18" customHeight="1" thickBot="1" x14ac:dyDescent="0.25">
      <c r="A4" s="75" t="s">
        <v>223</v>
      </c>
      <c r="C4" s="340"/>
      <c r="D4" s="343"/>
      <c r="E4" s="344"/>
      <c r="G4" s="9"/>
    </row>
    <row r="5" spans="1:7" ht="18" customHeight="1" thickBot="1" x14ac:dyDescent="0.25">
      <c r="A5" s="75" t="s">
        <v>29</v>
      </c>
      <c r="C5" s="340"/>
      <c r="D5" s="343"/>
      <c r="E5" s="344"/>
    </row>
    <row r="6" spans="1:7" ht="18" customHeight="1" thickBot="1" x14ac:dyDescent="0.25">
      <c r="A6" s="75" t="s">
        <v>38</v>
      </c>
      <c r="C6" s="340"/>
      <c r="D6" s="341"/>
      <c r="E6" s="342"/>
    </row>
    <row r="7" spans="1:7" ht="18" customHeight="1" thickBot="1" x14ac:dyDescent="0.25">
      <c r="A7" s="75" t="s">
        <v>18</v>
      </c>
      <c r="C7" s="340"/>
      <c r="D7" s="341"/>
      <c r="E7" s="342"/>
    </row>
    <row r="8" spans="1:7" ht="39.6" customHeight="1" thickBot="1" x14ac:dyDescent="0.25">
      <c r="B8" s="2"/>
      <c r="F8" s="291" t="s">
        <v>132</v>
      </c>
      <c r="G8" s="291"/>
    </row>
    <row r="9" spans="1:7" s="8" customFormat="1" ht="30" customHeight="1" thickBot="1" x14ac:dyDescent="0.3">
      <c r="A9" s="11" t="s">
        <v>40</v>
      </c>
      <c r="B9" s="12"/>
      <c r="C9" s="13"/>
      <c r="D9" s="13"/>
      <c r="E9" s="13"/>
      <c r="F9" s="14" t="s">
        <v>224</v>
      </c>
      <c r="G9" s="15" t="s">
        <v>41</v>
      </c>
    </row>
    <row r="10" spans="1:7" s="8" customFormat="1" ht="44.25" customHeight="1" x14ac:dyDescent="0.25">
      <c r="A10" s="16" t="s">
        <v>42</v>
      </c>
      <c r="B10" s="85"/>
      <c r="C10" s="17" t="s">
        <v>106</v>
      </c>
      <c r="D10" s="17" t="s">
        <v>107</v>
      </c>
      <c r="E10" s="18" t="s">
        <v>109</v>
      </c>
      <c r="F10" s="182">
        <f>+F21+F35</f>
        <v>0</v>
      </c>
      <c r="G10" s="183">
        <f>+G21+G35</f>
        <v>0</v>
      </c>
    </row>
    <row r="11" spans="1:7" ht="20.100000000000001" customHeight="1" x14ac:dyDescent="0.25">
      <c r="A11" s="323" t="s">
        <v>43</v>
      </c>
      <c r="B11" s="89" t="s">
        <v>59</v>
      </c>
      <c r="C11" s="314" t="s">
        <v>57</v>
      </c>
      <c r="D11" s="315"/>
      <c r="E11" s="316"/>
      <c r="F11" s="82"/>
      <c r="G11" s="220"/>
    </row>
    <row r="12" spans="1:7" ht="20.100000000000001" customHeight="1" x14ac:dyDescent="0.25">
      <c r="A12" s="324"/>
      <c r="B12" s="317" t="s">
        <v>111</v>
      </c>
      <c r="C12" s="154"/>
      <c r="D12" s="155"/>
      <c r="E12" s="156"/>
      <c r="F12" s="157">
        <f t="shared" ref="F12:F18" si="0">D12*E12</f>
        <v>0</v>
      </c>
      <c r="G12" s="221"/>
    </row>
    <row r="13" spans="1:7" ht="20.100000000000001" customHeight="1" x14ac:dyDescent="0.25">
      <c r="A13" s="324"/>
      <c r="B13" s="317"/>
      <c r="C13" s="154"/>
      <c r="D13" s="155"/>
      <c r="E13" s="156"/>
      <c r="F13" s="157">
        <f t="shared" si="0"/>
        <v>0</v>
      </c>
      <c r="G13" s="221"/>
    </row>
    <row r="14" spans="1:7" ht="20.100000000000001" customHeight="1" x14ac:dyDescent="0.25">
      <c r="A14" s="324"/>
      <c r="B14" s="318"/>
      <c r="C14" s="154"/>
      <c r="D14" s="155"/>
      <c r="E14" s="156"/>
      <c r="F14" s="157">
        <f t="shared" si="0"/>
        <v>0</v>
      </c>
      <c r="G14" s="221"/>
    </row>
    <row r="15" spans="1:7" ht="20.100000000000001" customHeight="1" x14ac:dyDescent="0.25">
      <c r="A15" s="325"/>
      <c r="B15" s="322" t="s">
        <v>112</v>
      </c>
      <c r="C15" s="158"/>
      <c r="D15" s="158"/>
      <c r="E15" s="159"/>
      <c r="F15" s="160">
        <f t="shared" si="0"/>
        <v>0</v>
      </c>
      <c r="G15" s="221"/>
    </row>
    <row r="16" spans="1:7"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113</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44</v>
      </c>
      <c r="D21" s="164">
        <f>SUM(D11:D20)</f>
        <v>0</v>
      </c>
      <c r="E21" s="164">
        <f>SUM(E11:E20)</f>
        <v>0</v>
      </c>
      <c r="F21" s="165">
        <f>SUM(F11:F20)</f>
        <v>0</v>
      </c>
      <c r="G21" s="166">
        <f>SUM(G11:G20)</f>
        <v>0</v>
      </c>
      <c r="H21" s="208"/>
    </row>
    <row r="22" spans="1:8" ht="20.100000000000001" customHeight="1" x14ac:dyDescent="0.2">
      <c r="A22" s="325"/>
      <c r="B22" s="90"/>
      <c r="C22" s="314" t="s">
        <v>58</v>
      </c>
      <c r="D22" s="315"/>
      <c r="E22" s="316"/>
      <c r="F22" s="83"/>
      <c r="G22" s="86"/>
      <c r="H22" s="208"/>
    </row>
    <row r="23" spans="1:8" ht="20.100000000000001" customHeight="1" x14ac:dyDescent="0.2">
      <c r="A23" s="325"/>
      <c r="B23" s="319" t="s">
        <v>114</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116</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115</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117</v>
      </c>
      <c r="C32" s="162"/>
      <c r="D32" s="162"/>
      <c r="E32" s="162"/>
      <c r="F32" s="170">
        <f t="shared" si="1"/>
        <v>0</v>
      </c>
      <c r="G32" s="212"/>
      <c r="H32" s="37" t="str">
        <f>IF($G32="","Attention la case G n'est pas remplie","ok")</f>
        <v>Attention la case G n'est pas remplie</v>
      </c>
    </row>
    <row r="33" spans="1:10" ht="20.100000000000001" customHeight="1" x14ac:dyDescent="0.2">
      <c r="A33" s="325"/>
      <c r="B33" s="317"/>
      <c r="C33" s="171"/>
      <c r="D33" s="171"/>
      <c r="E33" s="171"/>
      <c r="F33" s="170">
        <f t="shared" si="1"/>
        <v>0</v>
      </c>
      <c r="G33" s="213"/>
      <c r="H33" s="37" t="str">
        <f>IF($G33="","Attention la case G n'est pas remplie","ok")</f>
        <v>Attention la case G n'est pas remplie</v>
      </c>
      <c r="J33" s="215"/>
    </row>
    <row r="34" spans="1:10" ht="20.100000000000001" customHeight="1" x14ac:dyDescent="0.2">
      <c r="A34" s="325"/>
      <c r="B34" s="317"/>
      <c r="C34" s="171"/>
      <c r="D34" s="171"/>
      <c r="E34" s="171"/>
      <c r="F34" s="170">
        <f t="shared" si="1"/>
        <v>0</v>
      </c>
      <c r="G34" s="214"/>
      <c r="H34" s="37" t="str">
        <f>IF($G34="","Attention la case G n'est pas remplie","ok")</f>
        <v>Attention la case G n'est pas remplie</v>
      </c>
    </row>
    <row r="35" spans="1:10" ht="24.95" customHeight="1" thickBot="1" x14ac:dyDescent="0.25">
      <c r="A35" s="325"/>
      <c r="B35" s="92"/>
      <c r="C35" s="172" t="s">
        <v>44</v>
      </c>
      <c r="D35" s="172">
        <f>SUM(D22:D32)</f>
        <v>0</v>
      </c>
      <c r="E35" s="172">
        <f>SUM(E22:E32)</f>
        <v>0</v>
      </c>
      <c r="F35" s="173">
        <f>SUM(F22:F34)</f>
        <v>0</v>
      </c>
      <c r="G35" s="174">
        <f>SUM(G22:G34)</f>
        <v>0</v>
      </c>
      <c r="H35" s="208"/>
    </row>
    <row r="36" spans="1:10" ht="24.95" customHeight="1" x14ac:dyDescent="0.2">
      <c r="A36" s="93" t="s">
        <v>118</v>
      </c>
      <c r="B36" s="94"/>
      <c r="C36" s="94"/>
      <c r="D36" s="94"/>
      <c r="E36" s="95"/>
      <c r="F36" s="175"/>
      <c r="G36" s="212"/>
      <c r="H36" s="37" t="str">
        <f>IF($G36="","Attention la case G n'est pas remplie","ok")</f>
        <v>Attention la case G n'est pas remplie</v>
      </c>
    </row>
    <row r="37" spans="1:10" ht="24.95" customHeight="1" x14ac:dyDescent="0.2">
      <c r="A37" s="19" t="s">
        <v>45</v>
      </c>
      <c r="B37" s="20"/>
      <c r="C37" s="20"/>
      <c r="D37" s="20"/>
      <c r="E37" s="96"/>
      <c r="F37" s="175"/>
      <c r="G37" s="212"/>
      <c r="H37" s="37" t="str">
        <f>IF($G37="","Attention la case G n'est pas remplie","ok")</f>
        <v>Attention la case G n'est pas remplie</v>
      </c>
    </row>
    <row r="38" spans="1:10" ht="24.95" customHeight="1" x14ac:dyDescent="0.2">
      <c r="A38" s="21" t="s">
        <v>119</v>
      </c>
      <c r="B38" s="22"/>
      <c r="C38" s="22"/>
      <c r="D38" s="22"/>
      <c r="E38" s="97"/>
      <c r="F38" s="175"/>
      <c r="G38" s="212"/>
      <c r="H38" s="37" t="str">
        <f>IF($G38="","Attention la case G n'est pas remplie","ok")</f>
        <v>Attention la case G n'est pas remplie</v>
      </c>
    </row>
    <row r="39" spans="1:10" ht="24.95" customHeight="1" x14ac:dyDescent="0.2">
      <c r="A39" s="21" t="s">
        <v>120</v>
      </c>
      <c r="B39" s="22"/>
      <c r="C39" s="22"/>
      <c r="D39" s="22"/>
      <c r="E39" s="97"/>
      <c r="F39" s="175"/>
      <c r="G39" s="212"/>
      <c r="H39" s="37" t="str">
        <f>IF($G39="","Attention la case G n'est pas remplie","ok")</f>
        <v>Attention la case G n'est pas remplie</v>
      </c>
    </row>
    <row r="40" spans="1:10" ht="24.95" customHeight="1" thickBot="1" x14ac:dyDescent="0.25">
      <c r="A40" s="23" t="s">
        <v>144</v>
      </c>
      <c r="B40" s="24"/>
      <c r="C40" s="24"/>
      <c r="D40" s="24"/>
      <c r="E40" s="98"/>
      <c r="F40" s="175"/>
      <c r="G40" s="212"/>
      <c r="H40" s="37" t="str">
        <f>IF($G40="","Attention la case G n'est pas remplie","ok")</f>
        <v>Attention la case G n'est pas remplie</v>
      </c>
    </row>
    <row r="41" spans="1:10" ht="24.95" customHeight="1" thickBot="1" x14ac:dyDescent="0.25">
      <c r="A41" s="25" t="s">
        <v>46</v>
      </c>
      <c r="B41" s="26"/>
      <c r="C41" s="26"/>
      <c r="D41" s="26"/>
      <c r="E41" s="99"/>
      <c r="F41" s="176">
        <f>SUM(F36:F40)+F10</f>
        <v>0</v>
      </c>
      <c r="G41" s="177">
        <f>SUM(G36:G40)+G10</f>
        <v>0</v>
      </c>
      <c r="H41" s="219" t="s">
        <v>135</v>
      </c>
    </row>
    <row r="42" spans="1:10" ht="24.95" customHeight="1" thickBot="1" x14ac:dyDescent="0.25">
      <c r="B42" s="27"/>
      <c r="C42" s="27"/>
      <c r="D42" s="27"/>
      <c r="E42" s="28" t="s">
        <v>47</v>
      </c>
      <c r="F42" s="216" t="e">
        <f>G41/F41</f>
        <v>#DIV/0!</v>
      </c>
      <c r="G42" s="29"/>
    </row>
    <row r="43" spans="1:10" ht="13.5" thickBot="1" x14ac:dyDescent="0.25"/>
    <row r="44" spans="1:10" ht="24.95" customHeight="1" thickBot="1" x14ac:dyDescent="0.25">
      <c r="A44" s="311" t="s">
        <v>126</v>
      </c>
      <c r="B44" s="312"/>
      <c r="C44" s="312"/>
      <c r="D44" s="312"/>
      <c r="E44" s="313"/>
      <c r="F44" s="32"/>
    </row>
    <row r="45" spans="1:10" ht="26.25" thickBot="1" x14ac:dyDescent="0.25">
      <c r="A45" s="307" t="s">
        <v>14</v>
      </c>
      <c r="B45" s="308"/>
      <c r="C45" s="33" t="s">
        <v>15</v>
      </c>
      <c r="D45" s="33" t="s">
        <v>16</v>
      </c>
      <c r="E45" s="34" t="s">
        <v>17</v>
      </c>
      <c r="F45" s="3"/>
    </row>
    <row r="46" spans="1:10" s="37" customFormat="1" ht="24.95" customHeight="1" x14ac:dyDescent="0.2">
      <c r="A46" s="309"/>
      <c r="B46" s="310"/>
      <c r="C46" s="35"/>
      <c r="D46" s="178"/>
      <c r="E46" s="36"/>
      <c r="G46" s="38"/>
    </row>
    <row r="47" spans="1:10" s="37" customFormat="1" ht="24.95" customHeight="1" x14ac:dyDescent="0.2">
      <c r="A47" s="305"/>
      <c r="B47" s="306"/>
      <c r="C47" s="39"/>
      <c r="D47" s="179"/>
      <c r="E47" s="40"/>
      <c r="G47" s="38"/>
    </row>
    <row r="48" spans="1:10"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44</v>
      </c>
      <c r="B51" s="304"/>
      <c r="C51" s="43"/>
      <c r="D51" s="181">
        <f>SUM(D46:D50)</f>
        <v>0</v>
      </c>
      <c r="E51" s="44"/>
    </row>
    <row r="55" spans="1:7" ht="39" customHeight="1" thickBot="1" x14ac:dyDescent="0.25">
      <c r="A55" s="326" t="s">
        <v>121</v>
      </c>
      <c r="B55" s="327"/>
      <c r="C55" s="327"/>
      <c r="D55" s="327"/>
      <c r="E55" s="327"/>
      <c r="F55" s="327"/>
      <c r="G55" s="327"/>
    </row>
    <row r="56" spans="1:7" ht="39" customHeight="1" thickBot="1" x14ac:dyDescent="0.25">
      <c r="A56" s="328" t="s">
        <v>70</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71</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69</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72</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73</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ldGDLQmFngqXvJzO1zCI5UXAFgxU1hO+QK+BJLY+NuD9xiF6syIqvyt4a435utAui2kSxi9bRUNMtrlsYMZxMg==" saltValue="DEuvA57ZNI4H0O241FAb7A==" spinCount="100000" sheet="1" objects="1" scenarios="1"/>
  <customSheetViews>
    <customSheetView guid="{05A4635C-9AA5-4788-AE33-0D2B48B9581F}" showPageBreaks="1" showGridLines="0" fitToPage="1" printArea="1" view="pageBreakPreview" topLeftCell="A25">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A65:G65"/>
    <mergeCell ref="A60:G60"/>
    <mergeCell ref="A61:G61"/>
    <mergeCell ref="A62:G62"/>
    <mergeCell ref="A63:G63"/>
    <mergeCell ref="A64:G64"/>
    <mergeCell ref="A55:G55"/>
    <mergeCell ref="A56:G56"/>
    <mergeCell ref="A57:G57"/>
    <mergeCell ref="A58:G58"/>
    <mergeCell ref="A59:G59"/>
    <mergeCell ref="C7:E7"/>
    <mergeCell ref="A11:A35"/>
    <mergeCell ref="C11:E11"/>
    <mergeCell ref="B12:B14"/>
    <mergeCell ref="B15:B17"/>
    <mergeCell ref="B18:B20"/>
    <mergeCell ref="C22:E22"/>
    <mergeCell ref="B26:B28"/>
    <mergeCell ref="B29:B31"/>
    <mergeCell ref="A1:G1"/>
    <mergeCell ref="C4:E4"/>
    <mergeCell ref="C5:E5"/>
    <mergeCell ref="C6:E6"/>
    <mergeCell ref="C3:E3"/>
    <mergeCell ref="F8:G8"/>
    <mergeCell ref="A50:B50"/>
    <mergeCell ref="A51:B51"/>
    <mergeCell ref="A47:B47"/>
    <mergeCell ref="A48:B48"/>
    <mergeCell ref="A49:B49"/>
    <mergeCell ref="B32:B34"/>
    <mergeCell ref="B23:B25"/>
    <mergeCell ref="A44:E44"/>
    <mergeCell ref="A45:B45"/>
    <mergeCell ref="A46:B46"/>
  </mergeCells>
  <phoneticPr fontId="25" type="noConversion"/>
  <conditionalFormatting sqref="G11:G16">
    <cfRule type="expression" dxfId="5" priority="3" stopIfTrue="1">
      <formula>($C$3="Autre organisme privé")</formula>
    </cfRule>
  </conditionalFormatting>
  <dataValidations xWindow="769" yWindow="560"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600-000000000000}"/>
    <dataValidation allowBlank="1" showErrorMessage="1" prompt="Le financement de personnel permanent n'est pas autorisé." sqref="G11:G17" xr:uid="{00000000-0002-0000-0600-000001000000}"/>
    <dataValidation type="decimal" allowBlank="1" showInputMessage="1" showErrorMessage="1" error="L'aide demandée ne peut supérieure au coût complet du projet par ligne" sqref="G36:G40 G22:G34" xr:uid="{00000000-0002-0000-0600-000002000000}">
      <formula1>0</formula1>
      <formula2>F22</formula2>
    </dataValidation>
    <dataValidation allowBlank="1" showInputMessage="1" showErrorMessage="1" prompt="Merci d'indiquer le nom complet du financeur" sqref="A51:B51" xr:uid="{00000000-0002-0000-0600-000003000000}"/>
    <dataValidation allowBlank="1" showErrorMessage="1" prompt="Merci de contacter le(s) service(s) des ressouces humaines concerné(s) pour obtenir les grilles salariales nécessaire à la réalisation de cette estimation" sqref="B11 B21:B22" xr:uid="{00000000-0002-0000-0600-000004000000}"/>
    <dataValidation type="decimal" allowBlank="1" showErrorMessage="1" error="L'aide demandée ne peut supérieure au coût complet du projet par ligne" prompt="Le financement de personnel permanent n'est pas autorisé." sqref="G18:G20" xr:uid="{00000000-0002-0000-0600-000005000000}">
      <formula1>0</formula1>
      <formula2>F18</formula2>
    </dataValidation>
    <dataValidation type="list" allowBlank="1" showInputMessage="1" showErrorMessage="1" sqref="C46:C50" xr:uid="{00000000-0002-0000-0600-000006000000}">
      <formula1>financeurs</formula1>
    </dataValidation>
    <dataValidation type="list" allowBlank="1" showInputMessage="1" showErrorMessage="1" sqref="E46:E50" xr:uid="{00000000-0002-0000-06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600-000008000000}"/>
    <dataValidation type="decimal" allowBlank="1" showInputMessage="1" showErrorMessage="1" sqref="D12:E20 D23:E34 F36:F40 D46:D50" xr:uid="{00000000-0002-0000-06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769" yWindow="560" count="1">
        <x14:dataValidation type="list" allowBlank="1" showInputMessage="1" showErrorMessage="1" xr:uid="{00000000-0002-0000-06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pageSetUpPr fitToPage="1"/>
  </sheetPr>
  <dimension ref="A1:H65"/>
  <sheetViews>
    <sheetView showGridLines="0" tabSelected="1" topLeftCell="A37" zoomScale="70" zoomScaleNormal="70" zoomScaleSheetLayoutView="100" workbookViewId="0">
      <selection activeCell="C33" sqref="C33:F33"/>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140625" style="2" customWidth="1"/>
    <col min="7" max="7" width="18.7109375" style="10" customWidth="1"/>
    <col min="8" max="8" width="32.140625" style="2" customWidth="1"/>
    <col min="9" max="9" width="23" style="2" customWidth="1"/>
    <col min="10" max="10" width="5.28515625" style="2" customWidth="1"/>
    <col min="11" max="16384" width="10.85546875" style="2"/>
  </cols>
  <sheetData>
    <row r="1" spans="1:8" ht="52.5" customHeight="1" thickBot="1" x14ac:dyDescent="0.25">
      <c r="A1" s="298" t="s">
        <v>150</v>
      </c>
      <c r="B1" s="299"/>
      <c r="C1" s="299"/>
      <c r="D1" s="299"/>
      <c r="E1" s="299"/>
      <c r="F1" s="299"/>
      <c r="G1" s="300"/>
    </row>
    <row r="2" spans="1:8" ht="20.100000000000001" customHeight="1" x14ac:dyDescent="0.2">
      <c r="A2" s="45"/>
      <c r="B2" s="46"/>
      <c r="C2" s="46"/>
      <c r="D2" s="46"/>
      <c r="E2" s="46"/>
      <c r="F2" s="46"/>
      <c r="G2" s="47"/>
    </row>
    <row r="3" spans="1:8" ht="20.100000000000001" customHeight="1" thickBot="1" x14ac:dyDescent="0.25">
      <c r="A3" s="75" t="s">
        <v>37</v>
      </c>
      <c r="C3" s="295"/>
      <c r="D3" s="296"/>
      <c r="E3" s="296"/>
      <c r="F3" s="46"/>
      <c r="G3" s="47"/>
    </row>
    <row r="4" spans="1:8" ht="18" customHeight="1" thickBot="1" x14ac:dyDescent="0.25">
      <c r="A4" s="75" t="s">
        <v>223</v>
      </c>
      <c r="C4" s="340"/>
      <c r="D4" s="343"/>
      <c r="E4" s="344"/>
      <c r="G4" s="9"/>
    </row>
    <row r="5" spans="1:8" ht="18" customHeight="1" thickBot="1" x14ac:dyDescent="0.25">
      <c r="A5" s="75" t="s">
        <v>29</v>
      </c>
      <c r="C5" s="340"/>
      <c r="D5" s="343"/>
      <c r="E5" s="344"/>
      <c r="H5" s="215"/>
    </row>
    <row r="6" spans="1:8" ht="18" customHeight="1" thickBot="1" x14ac:dyDescent="0.25">
      <c r="A6" s="75" t="s">
        <v>38</v>
      </c>
      <c r="C6" s="340"/>
      <c r="D6" s="341"/>
      <c r="E6" s="342"/>
    </row>
    <row r="7" spans="1:8" ht="18" customHeight="1" thickBot="1" x14ac:dyDescent="0.25">
      <c r="A7" s="75" t="s">
        <v>18</v>
      </c>
      <c r="C7" s="340"/>
      <c r="D7" s="341"/>
      <c r="E7" s="342"/>
    </row>
    <row r="8" spans="1:8" ht="38.1" customHeight="1" thickBot="1" x14ac:dyDescent="0.25">
      <c r="B8" s="2"/>
      <c r="F8" s="291" t="s">
        <v>132</v>
      </c>
      <c r="G8" s="291"/>
    </row>
    <row r="9" spans="1:8" s="8" customFormat="1" ht="30" customHeight="1" thickBot="1" x14ac:dyDescent="0.3">
      <c r="A9" s="11" t="s">
        <v>40</v>
      </c>
      <c r="B9" s="12"/>
      <c r="C9" s="13"/>
      <c r="D9" s="13"/>
      <c r="E9" s="13"/>
      <c r="F9" s="14" t="s">
        <v>224</v>
      </c>
      <c r="G9" s="15" t="s">
        <v>41</v>
      </c>
    </row>
    <row r="10" spans="1:8" s="8" customFormat="1" ht="44.25" customHeight="1" x14ac:dyDescent="0.25">
      <c r="A10" s="16" t="s">
        <v>42</v>
      </c>
      <c r="B10" s="85"/>
      <c r="C10" s="17" t="s">
        <v>106</v>
      </c>
      <c r="D10" s="17" t="s">
        <v>107</v>
      </c>
      <c r="E10" s="18" t="s">
        <v>109</v>
      </c>
      <c r="F10" s="182">
        <f>+F21+F35</f>
        <v>0</v>
      </c>
      <c r="G10" s="183">
        <f>+G21+G35</f>
        <v>0</v>
      </c>
    </row>
    <row r="11" spans="1:8" ht="20.100000000000001" customHeight="1" x14ac:dyDescent="0.25">
      <c r="A11" s="323" t="s">
        <v>43</v>
      </c>
      <c r="B11" s="89" t="s">
        <v>59</v>
      </c>
      <c r="C11" s="314" t="s">
        <v>57</v>
      </c>
      <c r="D11" s="315"/>
      <c r="E11" s="316"/>
      <c r="F11" s="82"/>
      <c r="G11" s="220"/>
    </row>
    <row r="12" spans="1:8" ht="20.100000000000001" customHeight="1" x14ac:dyDescent="0.25">
      <c r="A12" s="324"/>
      <c r="B12" s="317" t="s">
        <v>111</v>
      </c>
      <c r="C12" s="154"/>
      <c r="D12" s="155"/>
      <c r="E12" s="156"/>
      <c r="F12" s="157">
        <f t="shared" ref="F12:F18" si="0">D12*E12</f>
        <v>0</v>
      </c>
      <c r="G12" s="221"/>
    </row>
    <row r="13" spans="1:8" ht="20.100000000000001" customHeight="1" x14ac:dyDescent="0.25">
      <c r="A13" s="324"/>
      <c r="B13" s="317"/>
      <c r="C13" s="154"/>
      <c r="D13" s="155"/>
      <c r="E13" s="156"/>
      <c r="F13" s="157">
        <f t="shared" si="0"/>
        <v>0</v>
      </c>
      <c r="G13" s="221"/>
    </row>
    <row r="14" spans="1:8" ht="20.100000000000001" customHeight="1" x14ac:dyDescent="0.25">
      <c r="A14" s="324"/>
      <c r="B14" s="318"/>
      <c r="C14" s="154"/>
      <c r="D14" s="155"/>
      <c r="E14" s="156"/>
      <c r="F14" s="157">
        <f t="shared" si="0"/>
        <v>0</v>
      </c>
      <c r="G14" s="221"/>
    </row>
    <row r="15" spans="1:8" ht="20.100000000000001" customHeight="1" x14ac:dyDescent="0.25">
      <c r="A15" s="325"/>
      <c r="B15" s="322" t="s">
        <v>112</v>
      </c>
      <c r="C15" s="158"/>
      <c r="D15" s="158"/>
      <c r="E15" s="159"/>
      <c r="F15" s="160">
        <f t="shared" si="0"/>
        <v>0</v>
      </c>
      <c r="G15" s="221"/>
    </row>
    <row r="16" spans="1:8" ht="20.100000000000001" customHeight="1" x14ac:dyDescent="0.25">
      <c r="A16" s="324"/>
      <c r="B16" s="317"/>
      <c r="C16" s="161"/>
      <c r="D16" s="158"/>
      <c r="E16" s="159"/>
      <c r="F16" s="160">
        <f t="shared" si="0"/>
        <v>0</v>
      </c>
      <c r="G16" s="221"/>
    </row>
    <row r="17" spans="1:8" ht="20.100000000000001" customHeight="1" x14ac:dyDescent="0.25">
      <c r="A17" s="324"/>
      <c r="B17" s="317"/>
      <c r="C17" s="161"/>
      <c r="D17" s="158"/>
      <c r="E17" s="159"/>
      <c r="F17" s="160">
        <f t="shared" si="0"/>
        <v>0</v>
      </c>
      <c r="G17" s="221"/>
    </row>
    <row r="18" spans="1:8" ht="20.100000000000001" customHeight="1" x14ac:dyDescent="0.2">
      <c r="A18" s="324"/>
      <c r="B18" s="322" t="s">
        <v>113</v>
      </c>
      <c r="C18" s="161"/>
      <c r="D18" s="162"/>
      <c r="E18" s="162"/>
      <c r="F18" s="160">
        <f t="shared" si="0"/>
        <v>0</v>
      </c>
      <c r="G18" s="212"/>
      <c r="H18" s="37" t="str">
        <f>IF($G18="","Attention la case G n'est pas remplie","ok")</f>
        <v>Attention la case G n'est pas remplie</v>
      </c>
    </row>
    <row r="19" spans="1:8" ht="20.100000000000001" customHeight="1" x14ac:dyDescent="0.25">
      <c r="A19" s="324"/>
      <c r="B19" s="317"/>
      <c r="C19" s="161"/>
      <c r="D19" s="158"/>
      <c r="E19" s="159"/>
      <c r="F19" s="160">
        <f>D19*E19</f>
        <v>0</v>
      </c>
      <c r="G19" s="212"/>
      <c r="H19" s="37" t="str">
        <f>IF($G19="","Attention la case G n'est pas remplie","ok")</f>
        <v>Attention la case G n'est pas remplie</v>
      </c>
    </row>
    <row r="20" spans="1:8" ht="20.100000000000001" customHeight="1" x14ac:dyDescent="0.25">
      <c r="A20" s="325"/>
      <c r="B20" s="317"/>
      <c r="C20" s="158"/>
      <c r="D20" s="158"/>
      <c r="E20" s="159"/>
      <c r="F20" s="160">
        <f>D20*E20</f>
        <v>0</v>
      </c>
      <c r="G20" s="212"/>
      <c r="H20" s="37" t="str">
        <f>IF($G20="","Attention la case G n'est pas remplie","ok")</f>
        <v>Attention la case G n'est pas remplie</v>
      </c>
    </row>
    <row r="21" spans="1:8" ht="20.100000000000001" customHeight="1" x14ac:dyDescent="0.2">
      <c r="A21" s="325"/>
      <c r="B21" s="91"/>
      <c r="C21" s="163" t="s">
        <v>44</v>
      </c>
      <c r="D21" s="164">
        <f>SUM(D11:D20)</f>
        <v>0</v>
      </c>
      <c r="E21" s="164">
        <f>SUM(E11:E20)</f>
        <v>0</v>
      </c>
      <c r="F21" s="165">
        <f>SUM(F11:F20)</f>
        <v>0</v>
      </c>
      <c r="G21" s="166">
        <f>SUM(G11:G20)</f>
        <v>0</v>
      </c>
      <c r="H21" s="208"/>
    </row>
    <row r="22" spans="1:8" ht="20.100000000000001" customHeight="1" x14ac:dyDescent="0.2">
      <c r="A22" s="325"/>
      <c r="B22" s="90"/>
      <c r="C22" s="314" t="s">
        <v>58</v>
      </c>
      <c r="D22" s="315"/>
      <c r="E22" s="316"/>
      <c r="F22" s="83"/>
      <c r="G22" s="86"/>
      <c r="H22" s="208"/>
    </row>
    <row r="23" spans="1:8" ht="20.100000000000001" customHeight="1" x14ac:dyDescent="0.2">
      <c r="A23" s="325"/>
      <c r="B23" s="319" t="s">
        <v>114</v>
      </c>
      <c r="C23" s="162"/>
      <c r="D23" s="162"/>
      <c r="E23" s="162"/>
      <c r="F23" s="167">
        <f t="shared" ref="F23:F34" si="1">D23*E23</f>
        <v>0</v>
      </c>
      <c r="G23" s="168"/>
      <c r="H23" s="208"/>
    </row>
    <row r="24" spans="1:8" ht="20.100000000000001" customHeight="1" x14ac:dyDescent="0.2">
      <c r="A24" s="325"/>
      <c r="B24" s="320"/>
      <c r="C24" s="162"/>
      <c r="D24" s="162"/>
      <c r="E24" s="162"/>
      <c r="F24" s="167">
        <f t="shared" si="1"/>
        <v>0</v>
      </c>
      <c r="G24" s="168"/>
      <c r="H24" s="208"/>
    </row>
    <row r="25" spans="1:8" ht="20.100000000000001" customHeight="1" x14ac:dyDescent="0.2">
      <c r="A25" s="325"/>
      <c r="B25" s="321"/>
      <c r="C25" s="162"/>
      <c r="D25" s="162"/>
      <c r="E25" s="162"/>
      <c r="F25" s="167">
        <f t="shared" si="1"/>
        <v>0</v>
      </c>
      <c r="G25" s="168"/>
      <c r="H25" s="208"/>
    </row>
    <row r="26" spans="1:8" ht="20.100000000000001" customHeight="1" x14ac:dyDescent="0.2">
      <c r="A26" s="325"/>
      <c r="B26" s="322" t="s">
        <v>116</v>
      </c>
      <c r="C26" s="162"/>
      <c r="D26" s="162"/>
      <c r="E26" s="162"/>
      <c r="F26" s="160">
        <f t="shared" si="1"/>
        <v>0</v>
      </c>
      <c r="G26" s="212"/>
      <c r="H26" s="37" t="str">
        <f>IF($G26="","Attention la case G n'est pas remplie","ok")</f>
        <v>Attention la case G n'est pas remplie</v>
      </c>
    </row>
    <row r="27" spans="1:8" ht="20.100000000000001" customHeight="1" x14ac:dyDescent="0.2">
      <c r="A27" s="325"/>
      <c r="B27" s="317"/>
      <c r="C27" s="162"/>
      <c r="D27" s="162"/>
      <c r="E27" s="162"/>
      <c r="F27" s="160">
        <f t="shared" si="1"/>
        <v>0</v>
      </c>
      <c r="G27" s="212"/>
      <c r="H27" s="37" t="str">
        <f>IF($G27="","Attention la case G n'est pas remplie","ok")</f>
        <v>Attention la case G n'est pas remplie</v>
      </c>
    </row>
    <row r="28" spans="1:8" ht="20.100000000000001" customHeight="1" x14ac:dyDescent="0.2">
      <c r="A28" s="325"/>
      <c r="B28" s="317"/>
      <c r="C28" s="162"/>
      <c r="D28" s="162"/>
      <c r="E28" s="162"/>
      <c r="F28" s="160">
        <f t="shared" si="1"/>
        <v>0</v>
      </c>
      <c r="G28" s="212"/>
      <c r="H28" s="37" t="str">
        <f>IF($G28="","Attention la case G n'est pas remplie","ok")</f>
        <v>Attention la case G n'est pas remplie</v>
      </c>
    </row>
    <row r="29" spans="1:8" ht="20.100000000000001" customHeight="1" x14ac:dyDescent="0.2">
      <c r="A29" s="324"/>
      <c r="B29" s="319" t="s">
        <v>115</v>
      </c>
      <c r="C29" s="169"/>
      <c r="D29" s="162"/>
      <c r="E29" s="162"/>
      <c r="F29" s="170">
        <f t="shared" si="1"/>
        <v>0</v>
      </c>
      <c r="G29" s="168"/>
      <c r="H29" s="208"/>
    </row>
    <row r="30" spans="1:8" ht="20.100000000000001" customHeight="1" x14ac:dyDescent="0.2">
      <c r="A30" s="324"/>
      <c r="B30" s="320"/>
      <c r="C30" s="169"/>
      <c r="D30" s="162"/>
      <c r="E30" s="162"/>
      <c r="F30" s="170">
        <f t="shared" si="1"/>
        <v>0</v>
      </c>
      <c r="G30" s="168"/>
      <c r="H30" s="208"/>
    </row>
    <row r="31" spans="1:8" ht="20.100000000000001" customHeight="1" x14ac:dyDescent="0.2">
      <c r="A31" s="324"/>
      <c r="B31" s="321"/>
      <c r="C31" s="169"/>
      <c r="D31" s="162"/>
      <c r="E31" s="162"/>
      <c r="F31" s="170">
        <f t="shared" si="1"/>
        <v>0</v>
      </c>
      <c r="G31" s="168"/>
      <c r="H31" s="208"/>
    </row>
    <row r="32" spans="1:8" ht="20.100000000000001" customHeight="1" x14ac:dyDescent="0.2">
      <c r="A32" s="325"/>
      <c r="B32" s="322" t="s">
        <v>117</v>
      </c>
      <c r="C32" s="162"/>
      <c r="D32" s="162"/>
      <c r="E32" s="162"/>
      <c r="F32" s="170">
        <f t="shared" si="1"/>
        <v>0</v>
      </c>
      <c r="G32" s="212"/>
      <c r="H32" s="37" t="str">
        <f>IF($G32="","Attention la case G n'est pas remplie","ok")</f>
        <v>Attention la case G n'est pas remplie</v>
      </c>
    </row>
    <row r="33" spans="1:8" ht="20.100000000000001" customHeight="1" x14ac:dyDescent="0.2">
      <c r="A33" s="325"/>
      <c r="B33" s="317"/>
      <c r="C33" s="171"/>
      <c r="D33" s="171"/>
      <c r="E33" s="171"/>
      <c r="F33" s="170">
        <f t="shared" si="1"/>
        <v>0</v>
      </c>
      <c r="G33" s="213"/>
      <c r="H33" s="37" t="str">
        <f>IF($G33="","Attention la case G n'est pas remplie","ok")</f>
        <v>Attention la case G n'est pas remplie</v>
      </c>
    </row>
    <row r="34" spans="1:8" ht="20.100000000000001" customHeight="1" x14ac:dyDescent="0.2">
      <c r="A34" s="325"/>
      <c r="B34" s="317"/>
      <c r="C34" s="171"/>
      <c r="D34" s="171"/>
      <c r="E34" s="171"/>
      <c r="F34" s="170">
        <f t="shared" si="1"/>
        <v>0</v>
      </c>
      <c r="G34" s="214"/>
      <c r="H34" s="37" t="str">
        <f>IF($G34="","Attention la case G n'est pas remplie","ok")</f>
        <v>Attention la case G n'est pas remplie</v>
      </c>
    </row>
    <row r="35" spans="1:8" ht="24.95" customHeight="1" thickBot="1" x14ac:dyDescent="0.25">
      <c r="A35" s="325"/>
      <c r="B35" s="92"/>
      <c r="C35" s="172" t="s">
        <v>44</v>
      </c>
      <c r="D35" s="172">
        <f>SUM(D22:D32)</f>
        <v>0</v>
      </c>
      <c r="E35" s="172">
        <f>SUM(E22:E32)</f>
        <v>0</v>
      </c>
      <c r="F35" s="173">
        <f>SUM(F22:F34)</f>
        <v>0</v>
      </c>
      <c r="G35" s="174">
        <f>SUM(G22:G34)</f>
        <v>0</v>
      </c>
      <c r="H35" s="208"/>
    </row>
    <row r="36" spans="1:8" ht="24.95" customHeight="1" x14ac:dyDescent="0.2">
      <c r="A36" s="93" t="s">
        <v>118</v>
      </c>
      <c r="B36" s="94"/>
      <c r="C36" s="94"/>
      <c r="D36" s="94"/>
      <c r="E36" s="95"/>
      <c r="F36" s="175"/>
      <c r="G36" s="212"/>
      <c r="H36" s="37" t="str">
        <f>IF($G36="","Attention la case G n'est pas remplie","ok")</f>
        <v>Attention la case G n'est pas remplie</v>
      </c>
    </row>
    <row r="37" spans="1:8" ht="24.95" customHeight="1" x14ac:dyDescent="0.2">
      <c r="A37" s="19" t="s">
        <v>45</v>
      </c>
      <c r="B37" s="20"/>
      <c r="C37" s="20"/>
      <c r="D37" s="20"/>
      <c r="E37" s="96"/>
      <c r="F37" s="175"/>
      <c r="G37" s="212"/>
      <c r="H37" s="37" t="str">
        <f>IF($G37="","Attention la case G n'est pas remplie","ok")</f>
        <v>Attention la case G n'est pas remplie</v>
      </c>
    </row>
    <row r="38" spans="1:8" ht="24.95" customHeight="1" x14ac:dyDescent="0.2">
      <c r="A38" s="21" t="s">
        <v>119</v>
      </c>
      <c r="B38" s="22"/>
      <c r="C38" s="22"/>
      <c r="D38" s="22"/>
      <c r="E38" s="97"/>
      <c r="F38" s="175"/>
      <c r="G38" s="212"/>
      <c r="H38" s="37" t="str">
        <f>IF($G38="","Attention la case G n'est pas remplie","ok")</f>
        <v>Attention la case G n'est pas remplie</v>
      </c>
    </row>
    <row r="39" spans="1:8" ht="24.95" customHeight="1" x14ac:dyDescent="0.2">
      <c r="A39" s="21" t="s">
        <v>120</v>
      </c>
      <c r="B39" s="22"/>
      <c r="C39" s="22"/>
      <c r="D39" s="22"/>
      <c r="E39" s="97"/>
      <c r="F39" s="175"/>
      <c r="G39" s="212"/>
      <c r="H39" s="37" t="str">
        <f>IF($G39="","Attention la case G n'est pas remplie","ok")</f>
        <v>Attention la case G n'est pas remplie</v>
      </c>
    </row>
    <row r="40" spans="1:8" ht="24.95" customHeight="1" thickBot="1" x14ac:dyDescent="0.25">
      <c r="A40" s="23" t="s">
        <v>144</v>
      </c>
      <c r="B40" s="24"/>
      <c r="C40" s="24"/>
      <c r="D40" s="24"/>
      <c r="E40" s="98"/>
      <c r="F40" s="175"/>
      <c r="G40" s="212"/>
      <c r="H40" s="37" t="str">
        <f>IF($G40="","Attention la case G n'est pas remplie","ok")</f>
        <v>Attention la case G n'est pas remplie</v>
      </c>
    </row>
    <row r="41" spans="1:8" ht="24.95" customHeight="1" thickBot="1" x14ac:dyDescent="0.25">
      <c r="A41" s="25" t="s">
        <v>46</v>
      </c>
      <c r="B41" s="26"/>
      <c r="C41" s="26"/>
      <c r="D41" s="26"/>
      <c r="E41" s="99"/>
      <c r="F41" s="176">
        <f>SUM(F36:F40)+F10</f>
        <v>0</v>
      </c>
      <c r="G41" s="177">
        <f>SUM(G36:G40)+G10</f>
        <v>0</v>
      </c>
      <c r="H41" s="219" t="s">
        <v>135</v>
      </c>
    </row>
    <row r="42" spans="1:8" ht="24.95" customHeight="1" thickBot="1" x14ac:dyDescent="0.25">
      <c r="B42" s="27"/>
      <c r="C42" s="27"/>
      <c r="D42" s="27"/>
      <c r="E42" s="28" t="s">
        <v>47</v>
      </c>
      <c r="F42" s="216" t="e">
        <f>G41/F41</f>
        <v>#DIV/0!</v>
      </c>
      <c r="G42" s="29"/>
    </row>
    <row r="43" spans="1:8" ht="13.5" thickBot="1" x14ac:dyDescent="0.25"/>
    <row r="44" spans="1:8" ht="24.95" customHeight="1" thickBot="1" x14ac:dyDescent="0.25">
      <c r="A44" s="311" t="s">
        <v>127</v>
      </c>
      <c r="B44" s="312"/>
      <c r="C44" s="312"/>
      <c r="D44" s="312"/>
      <c r="E44" s="313"/>
      <c r="F44" s="32"/>
    </row>
    <row r="45" spans="1:8" ht="26.25" thickBot="1" x14ac:dyDescent="0.25">
      <c r="A45" s="307" t="s">
        <v>14</v>
      </c>
      <c r="B45" s="308"/>
      <c r="C45" s="33" t="s">
        <v>15</v>
      </c>
      <c r="D45" s="33" t="s">
        <v>16</v>
      </c>
      <c r="E45" s="34" t="s">
        <v>17</v>
      </c>
      <c r="F45" s="3"/>
    </row>
    <row r="46" spans="1:8" s="37" customFormat="1" ht="24.95" customHeight="1" x14ac:dyDescent="0.2">
      <c r="A46" s="309"/>
      <c r="B46" s="310"/>
      <c r="C46" s="35"/>
      <c r="D46" s="178"/>
      <c r="E46" s="36"/>
      <c r="G46" s="38"/>
    </row>
    <row r="47" spans="1:8" s="37" customFormat="1" ht="24.95" customHeight="1" x14ac:dyDescent="0.2">
      <c r="A47" s="305"/>
      <c r="B47" s="306"/>
      <c r="C47" s="39"/>
      <c r="D47" s="179"/>
      <c r="E47" s="40"/>
      <c r="G47" s="38"/>
    </row>
    <row r="48" spans="1:8" s="37" customFormat="1" ht="24.95" customHeight="1" x14ac:dyDescent="0.2">
      <c r="A48" s="305"/>
      <c r="B48" s="306"/>
      <c r="C48" s="39"/>
      <c r="D48" s="179"/>
      <c r="E48" s="40"/>
      <c r="G48" s="38"/>
    </row>
    <row r="49" spans="1:7" s="37" customFormat="1" ht="24.95" customHeight="1" x14ac:dyDescent="0.2">
      <c r="A49" s="305"/>
      <c r="B49" s="306"/>
      <c r="C49" s="39"/>
      <c r="D49" s="179"/>
      <c r="E49" s="40"/>
      <c r="G49" s="38"/>
    </row>
    <row r="50" spans="1:7" s="37" customFormat="1" ht="24.95" customHeight="1" thickBot="1" x14ac:dyDescent="0.25">
      <c r="A50" s="301"/>
      <c r="B50" s="302"/>
      <c r="C50" s="41"/>
      <c r="D50" s="180"/>
      <c r="E50" s="42"/>
      <c r="G50" s="38"/>
    </row>
    <row r="51" spans="1:7" ht="24.95" customHeight="1" thickBot="1" x14ac:dyDescent="0.25">
      <c r="A51" s="303" t="s">
        <v>44</v>
      </c>
      <c r="B51" s="304"/>
      <c r="C51" s="43"/>
      <c r="D51" s="181">
        <f>SUM(D46:D50)</f>
        <v>0</v>
      </c>
      <c r="E51" s="44"/>
    </row>
    <row r="55" spans="1:7" ht="39" customHeight="1" thickBot="1" x14ac:dyDescent="0.25">
      <c r="A55" s="326" t="s">
        <v>121</v>
      </c>
      <c r="B55" s="327"/>
      <c r="C55" s="327"/>
      <c r="D55" s="327"/>
      <c r="E55" s="327"/>
      <c r="F55" s="327"/>
      <c r="G55" s="327"/>
    </row>
    <row r="56" spans="1:7" ht="39" customHeight="1" thickBot="1" x14ac:dyDescent="0.25">
      <c r="A56" s="328" t="s">
        <v>70</v>
      </c>
      <c r="B56" s="329"/>
      <c r="C56" s="329"/>
      <c r="D56" s="329"/>
      <c r="E56" s="329"/>
      <c r="F56" s="329"/>
      <c r="G56" s="330"/>
    </row>
    <row r="57" spans="1:7" ht="140.1" customHeight="1" thickBot="1" x14ac:dyDescent="0.25">
      <c r="A57" s="331"/>
      <c r="B57" s="332"/>
      <c r="C57" s="332"/>
      <c r="D57" s="332"/>
      <c r="E57" s="332"/>
      <c r="F57" s="332"/>
      <c r="G57" s="333"/>
    </row>
    <row r="58" spans="1:7" ht="39" customHeight="1" thickBot="1" x14ac:dyDescent="0.25">
      <c r="A58" s="334" t="s">
        <v>71</v>
      </c>
      <c r="B58" s="335"/>
      <c r="C58" s="335"/>
      <c r="D58" s="335"/>
      <c r="E58" s="335"/>
      <c r="F58" s="335"/>
      <c r="G58" s="336"/>
    </row>
    <row r="59" spans="1:7" ht="140.1" customHeight="1" thickBot="1" x14ac:dyDescent="0.25">
      <c r="A59" s="331"/>
      <c r="B59" s="332"/>
      <c r="C59" s="332"/>
      <c r="D59" s="332"/>
      <c r="E59" s="332"/>
      <c r="F59" s="332"/>
      <c r="G59" s="333"/>
    </row>
    <row r="60" spans="1:7" ht="39" customHeight="1" thickBot="1" x14ac:dyDescent="0.25">
      <c r="A60" s="337" t="s">
        <v>69</v>
      </c>
      <c r="B60" s="338"/>
      <c r="C60" s="338"/>
      <c r="D60" s="338"/>
      <c r="E60" s="338"/>
      <c r="F60" s="338"/>
      <c r="G60" s="339"/>
    </row>
    <row r="61" spans="1:7" ht="140.1" customHeight="1" thickBot="1" x14ac:dyDescent="0.25">
      <c r="A61" s="331"/>
      <c r="B61" s="332"/>
      <c r="C61" s="332"/>
      <c r="D61" s="332"/>
      <c r="E61" s="332"/>
      <c r="F61" s="332"/>
      <c r="G61" s="333"/>
    </row>
    <row r="62" spans="1:7" ht="39" customHeight="1" thickBot="1" x14ac:dyDescent="0.25">
      <c r="A62" s="328" t="s">
        <v>72</v>
      </c>
      <c r="B62" s="329"/>
      <c r="C62" s="329"/>
      <c r="D62" s="329"/>
      <c r="E62" s="329"/>
      <c r="F62" s="329"/>
      <c r="G62" s="330"/>
    </row>
    <row r="63" spans="1:7" ht="140.1" customHeight="1" thickBot="1" x14ac:dyDescent="0.25">
      <c r="A63" s="331"/>
      <c r="B63" s="332"/>
      <c r="C63" s="332"/>
      <c r="D63" s="332"/>
      <c r="E63" s="332"/>
      <c r="F63" s="332"/>
      <c r="G63" s="333"/>
    </row>
    <row r="64" spans="1:7" ht="39" customHeight="1" thickBot="1" x14ac:dyDescent="0.25">
      <c r="A64" s="328" t="s">
        <v>73</v>
      </c>
      <c r="B64" s="329"/>
      <c r="C64" s="329"/>
      <c r="D64" s="329"/>
      <c r="E64" s="329"/>
      <c r="F64" s="329"/>
      <c r="G64" s="330"/>
    </row>
    <row r="65" spans="1:7" ht="140.1" customHeight="1" thickBot="1" x14ac:dyDescent="0.25">
      <c r="A65" s="331"/>
      <c r="B65" s="332"/>
      <c r="C65" s="332"/>
      <c r="D65" s="332"/>
      <c r="E65" s="332"/>
      <c r="F65" s="332"/>
      <c r="G65" s="333"/>
    </row>
  </sheetData>
  <sheetProtection algorithmName="SHA-512" hashValue="NyKa/K8ie7XvV5Le4fLKZUCyRWOo9Ty2riwC4PvXTFBAWZANOTTKUlkvzgBVgi8DZsG8JdNAQLOS2zts4oO8ow==" saltValue="6xhOaRqbGxV5q+0XoquXbw==" spinCount="100000" sheet="1" objects="1" scenarios="1"/>
  <mergeCells count="36">
    <mergeCell ref="C7:E7"/>
    <mergeCell ref="A1:G1"/>
    <mergeCell ref="C3:E3"/>
    <mergeCell ref="C4:E4"/>
    <mergeCell ref="C5:E5"/>
    <mergeCell ref="C6:E6"/>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s>
  <conditionalFormatting sqref="G11:G16">
    <cfRule type="expression" dxfId="4"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700-000000000000}"/>
    <dataValidation type="list" allowBlank="1" showInputMessage="1" showErrorMessage="1" sqref="E46:E50" xr:uid="{00000000-0002-0000-0700-000001000000}">
      <formula1>etats</formula1>
    </dataValidation>
    <dataValidation type="list" allowBlank="1" showInputMessage="1" showErrorMessage="1" sqref="C46:C50" xr:uid="{00000000-0002-0000-07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7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700-000004000000}"/>
    <dataValidation allowBlank="1" showInputMessage="1" showErrorMessage="1" prompt="Merci d'indiquer le nom complet du financeur" sqref="A51:B51" xr:uid="{00000000-0002-0000-0700-000005000000}"/>
    <dataValidation type="decimal" allowBlank="1" showInputMessage="1" showErrorMessage="1" error="L'aide demandée ne peut supérieure au coût complet du projet par ligne" sqref="G36:G40 G22:G34" xr:uid="{00000000-0002-0000-0700-000006000000}">
      <formula1>0</formula1>
      <formula2>F22</formula2>
    </dataValidation>
    <dataValidation allowBlank="1" showErrorMessage="1" prompt="Le financement de personnel permanent n'est pas autorisé." sqref="G11:G17" xr:uid="{00000000-0002-0000-07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700-000008000000}"/>
    <dataValidation type="decimal" allowBlank="1" showInputMessage="1" showErrorMessage="1" sqref="D12:E20 D23:E34 F36:F40 D46:D50" xr:uid="{00000000-0002-0000-07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A000000}">
          <x14:formula1>
            <xm:f>'NE PAS SUPPRIMER Gestion liste'!$A$2:$A$6</xm:f>
          </x14:formula1>
          <xm:sqref>C3:E3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24</vt:i4>
      </vt:variant>
    </vt:vector>
  </HeadingPairs>
  <TitlesOfParts>
    <vt:vector size="38" baseType="lpstr">
      <vt:lpstr>NOTICE</vt:lpstr>
      <vt:lpstr>NE PAS SUPPRIMER Gestion liste</vt:lpstr>
      <vt:lpstr>Fiche de synthèse</vt:lpstr>
      <vt:lpstr>A - Equipe Coordonnateur</vt:lpstr>
      <vt:lpstr>B - Equipe 2</vt:lpstr>
      <vt:lpstr>C - Equipe 3</vt:lpstr>
      <vt:lpstr>D - Equipe 4</vt:lpstr>
      <vt:lpstr>E - Equipe 5</vt:lpstr>
      <vt:lpstr>F - Equipe 6</vt:lpstr>
      <vt:lpstr>G - Equipe 7</vt:lpstr>
      <vt:lpstr>H - Equipe 8</vt:lpstr>
      <vt:lpstr>I - Equipe 9</vt:lpstr>
      <vt:lpstr>J - Equipe 10</vt:lpstr>
      <vt:lpstr>K - Répartition annuelle</vt:lpstr>
      <vt:lpstr>etats</vt:lpstr>
      <vt:lpstr>financeurs</vt:lpstr>
      <vt:lpstr>'A - Equipe Coordonnateur'!Impression_des_titres</vt:lpstr>
      <vt:lpstr>'B - Equipe 2'!Impression_des_titres</vt:lpstr>
      <vt:lpstr>'C - Equipe 3'!Impression_des_titres</vt:lpstr>
      <vt:lpstr>'D - Equipe 4'!Impression_des_titres</vt:lpstr>
      <vt:lpstr>'E - Equipe 5'!Impression_des_titres</vt:lpstr>
      <vt:lpstr>'F - Equipe 6'!Impression_des_titres</vt:lpstr>
      <vt:lpstr>'G - Equipe 7'!Impression_des_titres</vt:lpstr>
      <vt:lpstr>'H - Equipe 8'!Impression_des_titres</vt:lpstr>
      <vt:lpstr>'I - Equipe 9'!Impression_des_titres</vt:lpstr>
      <vt:lpstr>'J - Equipe 10'!Impression_des_titres</vt:lpstr>
      <vt:lpstr>liste</vt:lpstr>
      <vt:lpstr>org</vt:lpstr>
      <vt:lpstr>subv</vt:lpstr>
      <vt:lpstr>'E - Equipe 5'!Zone_d_impression</vt:lpstr>
      <vt:lpstr>'F - Equipe 6'!Zone_d_impression</vt:lpstr>
      <vt:lpstr>'Fiche de synthèse'!Zone_d_impression</vt:lpstr>
      <vt:lpstr>'G - Equipe 7'!Zone_d_impression</vt:lpstr>
      <vt:lpstr>'H - Equipe 8'!Zone_d_impression</vt:lpstr>
      <vt:lpstr>'I - Equipe 9'!Zone_d_impression</vt:lpstr>
      <vt:lpstr>'J - Equipe 10'!Zone_d_impression</vt:lpstr>
      <vt:lpstr>'K - Répartition annuelle'!Zone_d_impression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Sabrina CHABOUR-HAMMACHE</cp:lastModifiedBy>
  <cp:lastPrinted>2019-01-29T09:35:13Z</cp:lastPrinted>
  <dcterms:created xsi:type="dcterms:W3CDTF">2012-04-08T18:44:33Z</dcterms:created>
  <dcterms:modified xsi:type="dcterms:W3CDTF">2025-11-18T12:43:58Z</dcterms:modified>
</cp:coreProperties>
</file>