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C:\Users\sylvain.kerbourch\Downloads\"/>
    </mc:Choice>
  </mc:AlternateContent>
  <xr:revisionPtr revIDLastSave="0" documentId="13_ncr:1_{805438E5-E629-434E-95B8-BFAD45933257}" xr6:coauthVersionLast="47" xr6:coauthVersionMax="47" xr10:uidLastSave="{00000000-0000-0000-0000-000000000000}"/>
  <bookViews>
    <workbookView xWindow="28680" yWindow="-120" windowWidth="29040" windowHeight="16440" tabRatio="839" xr2:uid="{00000000-000D-0000-FFFF-FFFF00000000}"/>
  </bookViews>
  <sheets>
    <sheet name="NOTICE" sheetId="1" r:id="rId1"/>
    <sheet name="NE PAS SUPPRIMER Gestion liste" sheetId="2" state="hidden" r:id="rId2"/>
    <sheet name="Fiche de synthèse" sheetId="9" r:id="rId3"/>
    <sheet name="A - Equipe Coordonnateur" sheetId="3" r:id="rId4"/>
    <sheet name="B - Equipe 2" sheetId="4" r:id="rId5"/>
    <sheet name="C - Equipe 3" sheetId="15" r:id="rId6"/>
    <sheet name="D - Equipe 4" sheetId="6" r:id="rId7"/>
    <sheet name="E - Equipe 5" sheetId="7" r:id="rId8"/>
    <sheet name="F - Equipe 6" sheetId="10" r:id="rId9"/>
    <sheet name="G - Equipe 7" sheetId="11" r:id="rId10"/>
    <sheet name="H - Equipe 8" sheetId="12" r:id="rId11"/>
    <sheet name="I - Equipe 9" sheetId="13" r:id="rId12"/>
    <sheet name="J - Equipe 10" sheetId="14" r:id="rId13"/>
    <sheet name="K - Répartition annuelle" sheetId="8"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3">'A - Equipe Coordonnateur'!$4:$5</definedName>
    <definedName name="_xlnm.Print_Titles" localSheetId="4">'B - Equipe 2'!$4:$5</definedName>
    <definedName name="_xlnm.Print_Titles" localSheetId="5">'C - Equipe 3'!$4:$5</definedName>
    <definedName name="_xlnm.Print_Titles" localSheetId="6">'D - Equipe 4'!$4:$5</definedName>
    <definedName name="_xlnm.Print_Titles" localSheetId="7">'E - Equipe 5'!$4:$5</definedName>
    <definedName name="_xlnm.Print_Titles" localSheetId="8">'F - Equipe 6'!$4:$5</definedName>
    <definedName name="_xlnm.Print_Titles" localSheetId="9">'G - Equipe 7'!$4:$5</definedName>
    <definedName name="_xlnm.Print_Titles" localSheetId="10">'H - Equipe 8'!$4:$5</definedName>
    <definedName name="_xlnm.Print_Titles" localSheetId="11">'I - Equipe 9'!$4:$5</definedName>
    <definedName name="_xlnm.Print_Titles" localSheetId="12">'J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3" hidden="1">'A - Equipe Coordonnateur'!$A$1:$G$52</definedName>
    <definedName name="Z_05A4635C_9AA5_4788_AE33_0D2B48B9581F_.wvu.PrintArea" localSheetId="4" hidden="1">'B - Equipe 2'!$A$1:$G$53</definedName>
    <definedName name="Z_05A4635C_9AA5_4788_AE33_0D2B48B9581F_.wvu.PrintArea" localSheetId="5" hidden="1">'C - Equipe 3'!$A$1:$G$52</definedName>
    <definedName name="Z_05A4635C_9AA5_4788_AE33_0D2B48B9581F_.wvu.PrintArea" localSheetId="6" hidden="1">'D - Equipe 4'!$A$1:$G$52</definedName>
    <definedName name="Z_05A4635C_9AA5_4788_AE33_0D2B48B9581F_.wvu.PrintArea" localSheetId="7" hidden="1">'E - Equipe 5'!$A$1:$G$52</definedName>
    <definedName name="Z_05A4635C_9AA5_4788_AE33_0D2B48B9581F_.wvu.PrintArea" localSheetId="8" hidden="1">'F - Equipe 6'!$A$1:$G$52</definedName>
    <definedName name="Z_05A4635C_9AA5_4788_AE33_0D2B48B9581F_.wvu.PrintArea" localSheetId="2" hidden="1">'Fiche de synthèse'!$A$1:$C$114</definedName>
    <definedName name="Z_05A4635C_9AA5_4788_AE33_0D2B48B9581F_.wvu.PrintArea" localSheetId="9" hidden="1">'G - Equipe 7'!$A$1:$G$52</definedName>
    <definedName name="Z_05A4635C_9AA5_4788_AE33_0D2B48B9581F_.wvu.PrintArea" localSheetId="10" hidden="1">'H - Equipe 8'!$A$1:$G$52</definedName>
    <definedName name="Z_05A4635C_9AA5_4788_AE33_0D2B48B9581F_.wvu.PrintArea" localSheetId="11" hidden="1">'I - Equipe 9'!$A$1:$G$52</definedName>
    <definedName name="Z_05A4635C_9AA5_4788_AE33_0D2B48B9581F_.wvu.PrintArea" localSheetId="12" hidden="1">'J - Equipe 10'!$A$1:$G$52</definedName>
    <definedName name="Z_05A4635C_9AA5_4788_AE33_0D2B48B9581F_.wvu.PrintArea" localSheetId="13" hidden="1">'K - Répartition annuelle'!$A$1:$K$71</definedName>
    <definedName name="Z_05A4635C_9AA5_4788_AE33_0D2B48B9581F_.wvu.PrintArea" localSheetId="0" hidden="1">NOTICE!$A$1:$H$15</definedName>
    <definedName name="Z_05A4635C_9AA5_4788_AE33_0D2B48B9581F_.wvu.PrintTitles" localSheetId="3" hidden="1">'A - Equipe Coordonnateur'!$4:$5</definedName>
    <definedName name="Z_05A4635C_9AA5_4788_AE33_0D2B48B9581F_.wvu.PrintTitles" localSheetId="4" hidden="1">'B - Equipe 2'!$4:$5</definedName>
    <definedName name="Z_05A4635C_9AA5_4788_AE33_0D2B48B9581F_.wvu.PrintTitles" localSheetId="5" hidden="1">'C - Equipe 3'!$4:$5</definedName>
    <definedName name="Z_05A4635C_9AA5_4788_AE33_0D2B48B9581F_.wvu.PrintTitles" localSheetId="6" hidden="1">'D - Equipe 4'!$4:$5</definedName>
    <definedName name="Z_05A4635C_9AA5_4788_AE33_0D2B48B9581F_.wvu.PrintTitles" localSheetId="7" hidden="1">'E - Equipe 5'!$4:$5</definedName>
    <definedName name="Z_05A4635C_9AA5_4788_AE33_0D2B48B9581F_.wvu.PrintTitles" localSheetId="8" hidden="1">'F - Equipe 6'!$4:$5</definedName>
    <definedName name="Z_05A4635C_9AA5_4788_AE33_0D2B48B9581F_.wvu.PrintTitles" localSheetId="9" hidden="1">'G - Equipe 7'!$4:$5</definedName>
    <definedName name="Z_05A4635C_9AA5_4788_AE33_0D2B48B9581F_.wvu.PrintTitles" localSheetId="10" hidden="1">'H - Equipe 8'!$4:$5</definedName>
    <definedName name="Z_05A4635C_9AA5_4788_AE33_0D2B48B9581F_.wvu.PrintTitles" localSheetId="11" hidden="1">'I - Equipe 9'!$4:$5</definedName>
    <definedName name="Z_05A4635C_9AA5_4788_AE33_0D2B48B9581F_.wvu.PrintTitles" localSheetId="12" hidden="1">'J - Equipe 10'!$4:$5</definedName>
    <definedName name="_xlnm.Print_Area" localSheetId="7">'E - Equipe 5'!$A$1:$G$52</definedName>
    <definedName name="_xlnm.Print_Area" localSheetId="8">'F - Equipe 6'!$A$1:$G$52</definedName>
    <definedName name="_xlnm.Print_Area" localSheetId="2">'Fiche de synthèse'!$A$1:$C$114</definedName>
    <definedName name="_xlnm.Print_Area" localSheetId="9">'G - Equipe 7'!$A$1:$G$52</definedName>
    <definedName name="_xlnm.Print_Area" localSheetId="10">'H - Equipe 8'!$A$1:$G$52</definedName>
    <definedName name="_xlnm.Print_Area" localSheetId="11">'I - Equipe 9'!$A$1:$G$52</definedName>
    <definedName name="_xlnm.Print_Area" localSheetId="12">'J - Equipe 10'!$A$1:$G$52</definedName>
    <definedName name="_xlnm.Print_Area" localSheetId="13">'K - Répartition annuelle'!$A$1:$K$71</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3" i="8" l="1"/>
  <c r="C10" i="9"/>
  <c r="F16" i="10" l="1"/>
  <c r="F15" i="7"/>
  <c r="F17" i="6"/>
  <c r="F13" i="15"/>
  <c r="F25" i="15"/>
  <c r="I11" i="8"/>
  <c r="F42" i="14"/>
  <c r="F20" i="4"/>
  <c r="F20" i="12"/>
  <c r="F19" i="12"/>
  <c r="F20" i="11"/>
  <c r="F19" i="11"/>
  <c r="F20" i="10"/>
  <c r="F19" i="10"/>
  <c r="F20" i="7"/>
  <c r="F19" i="7"/>
  <c r="F20" i="6"/>
  <c r="F19" i="6"/>
  <c r="F20" i="15"/>
  <c r="F19" i="15"/>
  <c r="F19" i="4"/>
  <c r="F18" i="4"/>
  <c r="F18" i="3"/>
  <c r="F18" i="14"/>
  <c r="F21" i="14" s="1"/>
  <c r="F18" i="13"/>
  <c r="C25" i="9"/>
  <c r="C15" i="9"/>
  <c r="F20" i="14"/>
  <c r="F19" i="14"/>
  <c r="F20" i="13" l="1"/>
  <c r="F19" i="13"/>
  <c r="C32" i="9"/>
  <c r="B32" i="9"/>
  <c r="C31" i="9"/>
  <c r="B31" i="9"/>
  <c r="C30" i="9"/>
  <c r="B30" i="9"/>
  <c r="B29" i="9"/>
  <c r="C29" i="9"/>
  <c r="G35" i="15"/>
  <c r="G21" i="15"/>
  <c r="D51" i="15"/>
  <c r="H40" i="15"/>
  <c r="H39" i="15"/>
  <c r="H38" i="15"/>
  <c r="H37" i="15"/>
  <c r="H36" i="15"/>
  <c r="E35" i="15"/>
  <c r="D35" i="15"/>
  <c r="H34" i="15"/>
  <c r="F34" i="15"/>
  <c r="H33" i="15"/>
  <c r="F33" i="15"/>
  <c r="H32" i="15"/>
  <c r="F32" i="15"/>
  <c r="F31" i="15"/>
  <c r="F30" i="15"/>
  <c r="F29" i="15"/>
  <c r="H28" i="15"/>
  <c r="F28" i="15"/>
  <c r="H27" i="15"/>
  <c r="F27" i="15"/>
  <c r="H26" i="15"/>
  <c r="F26" i="15"/>
  <c r="F24" i="15"/>
  <c r="F23" i="15"/>
  <c r="E21" i="15"/>
  <c r="D21" i="15"/>
  <c r="H20" i="15"/>
  <c r="H19" i="15"/>
  <c r="H18" i="15"/>
  <c r="F18" i="15"/>
  <c r="F17" i="15"/>
  <c r="F16" i="15"/>
  <c r="F15" i="15"/>
  <c r="F14" i="15"/>
  <c r="F12" i="15"/>
  <c r="F19" i="3"/>
  <c r="C72" i="9"/>
  <c r="G10" i="15" l="1"/>
  <c r="C28" i="9" s="1"/>
  <c r="F35" i="15"/>
  <c r="F21" i="15"/>
  <c r="G41" i="15" l="1"/>
  <c r="F10" i="15"/>
  <c r="B28" i="9" s="1"/>
  <c r="H40" i="14"/>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F41" i="15" l="1"/>
  <c r="F42" i="15" s="1"/>
  <c r="I106" i="8"/>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C15" i="8"/>
  <c r="D15" i="8"/>
  <c r="E15" i="8"/>
  <c r="F15" i="8"/>
  <c r="B15" i="8"/>
  <c r="I8" i="8"/>
  <c r="C3" i="8"/>
  <c r="I29" i="8" l="1"/>
  <c r="I141" i="8"/>
  <c r="I43" i="8"/>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17" i="14"/>
  <c r="F16" i="14"/>
  <c r="F15" i="14"/>
  <c r="F14" i="14"/>
  <c r="F13" i="14"/>
  <c r="F12" i="14"/>
  <c r="D51" i="13"/>
  <c r="G35" i="13"/>
  <c r="E35" i="13"/>
  <c r="D35" i="13"/>
  <c r="F34" i="13"/>
  <c r="F33" i="13"/>
  <c r="F32" i="13"/>
  <c r="F31" i="13"/>
  <c r="F30" i="13"/>
  <c r="F29" i="13"/>
  <c r="F28" i="13"/>
  <c r="F27" i="13"/>
  <c r="F26" i="13"/>
  <c r="F25" i="13"/>
  <c r="F24" i="13"/>
  <c r="F23" i="13"/>
  <c r="G21" i="13"/>
  <c r="G10" i="13" s="1"/>
  <c r="E21" i="13"/>
  <c r="D21"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18" i="12"/>
  <c r="F17" i="12"/>
  <c r="F16" i="12"/>
  <c r="F15" i="12"/>
  <c r="F14" i="12"/>
  <c r="F13" i="12"/>
  <c r="F12" i="12"/>
  <c r="D51" i="11"/>
  <c r="G35" i="11"/>
  <c r="E35" i="11"/>
  <c r="D35" i="11"/>
  <c r="F34" i="11"/>
  <c r="F33" i="11"/>
  <c r="F32" i="11"/>
  <c r="F31" i="11"/>
  <c r="F30" i="11"/>
  <c r="F29" i="11"/>
  <c r="F28" i="11"/>
  <c r="F27" i="11"/>
  <c r="F26" i="11"/>
  <c r="F25" i="11"/>
  <c r="F24" i="11"/>
  <c r="F23" i="11"/>
  <c r="G21" i="11"/>
  <c r="G10" i="11" s="1"/>
  <c r="G41" i="11" s="1"/>
  <c r="E21" i="11"/>
  <c r="D21" i="11"/>
  <c r="F18" i="11"/>
  <c r="F17" i="11"/>
  <c r="F16" i="11"/>
  <c r="F15" i="11"/>
  <c r="F14" i="11"/>
  <c r="F13" i="11"/>
  <c r="F12" i="11"/>
  <c r="D51" i="10"/>
  <c r="G35" i="10"/>
  <c r="E35" i="10"/>
  <c r="D35" i="10"/>
  <c r="F34" i="10"/>
  <c r="F33" i="10"/>
  <c r="F32" i="10"/>
  <c r="F31" i="10"/>
  <c r="F30" i="10"/>
  <c r="F29" i="10"/>
  <c r="F28" i="10"/>
  <c r="F27" i="10"/>
  <c r="F26" i="10"/>
  <c r="F25" i="10"/>
  <c r="F24" i="10"/>
  <c r="F23" i="10"/>
  <c r="G21" i="10"/>
  <c r="G10" i="10" s="1"/>
  <c r="E21" i="10"/>
  <c r="D21" i="10"/>
  <c r="F18" i="10"/>
  <c r="F17" i="10"/>
  <c r="F15" i="10"/>
  <c r="F14" i="10"/>
  <c r="F13" i="10"/>
  <c r="F12" i="10"/>
  <c r="G41" i="14" l="1"/>
  <c r="J141" i="8" s="1"/>
  <c r="F21" i="10"/>
  <c r="F35" i="12"/>
  <c r="G41" i="12"/>
  <c r="J113" i="8" s="1"/>
  <c r="C78" i="9"/>
  <c r="C83" i="9" s="1"/>
  <c r="E80" i="9" s="1"/>
  <c r="F35" i="11"/>
  <c r="F35" i="10"/>
  <c r="J99" i="8"/>
  <c r="C68" i="9"/>
  <c r="C73" i="9" s="1"/>
  <c r="E70" i="9" s="1"/>
  <c r="F35" i="13"/>
  <c r="F21" i="13"/>
  <c r="F10" i="13" s="1"/>
  <c r="F35" i="14"/>
  <c r="F21" i="12"/>
  <c r="F10" i="12" s="1"/>
  <c r="F21" i="11"/>
  <c r="F10" i="11"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F10" i="10" l="1"/>
  <c r="F41" i="10" s="1"/>
  <c r="C98" i="9"/>
  <c r="E102" i="9" s="1"/>
  <c r="F41" i="13"/>
  <c r="B78" i="9"/>
  <c r="B83" i="9" s="1"/>
  <c r="E78" i="9"/>
  <c r="E82" i="9"/>
  <c r="E68" i="9"/>
  <c r="E72" i="9"/>
  <c r="F41" i="11"/>
  <c r="F42" i="11" s="1"/>
  <c r="G41" i="10"/>
  <c r="J85" i="8" s="1"/>
  <c r="C58" i="9"/>
  <c r="G41" i="13"/>
  <c r="J127" i="8" s="1"/>
  <c r="C88" i="9"/>
  <c r="B58" i="9" l="1"/>
  <c r="B63" i="9" s="1"/>
  <c r="B88" i="9"/>
  <c r="B93" i="9" s="1"/>
  <c r="C103" i="9"/>
  <c r="E100" i="9" s="1"/>
  <c r="B68" i="9"/>
  <c r="B73" i="9" s="1"/>
  <c r="F41" i="12"/>
  <c r="F42" i="12" s="1"/>
  <c r="F42" i="13"/>
  <c r="F42" i="10"/>
  <c r="E62" i="9"/>
  <c r="C63" i="9"/>
  <c r="E60" i="9" s="1"/>
  <c r="E92" i="9"/>
  <c r="C93" i="9"/>
  <c r="E90" i="9" s="1"/>
  <c r="C51" i="9"/>
  <c r="B51" i="9"/>
  <c r="C50" i="9"/>
  <c r="C49" i="9"/>
  <c r="C52" i="9"/>
  <c r="B52" i="9"/>
  <c r="C41" i="9"/>
  <c r="B41" i="9"/>
  <c r="C40" i="9"/>
  <c r="B40" i="9"/>
  <c r="C39" i="9"/>
  <c r="B39" i="9"/>
  <c r="C42" i="9"/>
  <c r="B42" i="9"/>
  <c r="C21" i="9"/>
  <c r="B21" i="9"/>
  <c r="C20" i="9"/>
  <c r="B20" i="9"/>
  <c r="C19" i="9"/>
  <c r="B19" i="9"/>
  <c r="C22" i="9"/>
  <c r="B22" i="9"/>
  <c r="I15" i="8"/>
  <c r="C5" i="8"/>
  <c r="B9" i="9"/>
  <c r="G21" i="7"/>
  <c r="G10" i="7" s="1"/>
  <c r="G35" i="7"/>
  <c r="E35" i="7"/>
  <c r="D35" i="7"/>
  <c r="F34" i="7"/>
  <c r="F33" i="7"/>
  <c r="F32" i="7"/>
  <c r="F31" i="7"/>
  <c r="F30" i="7"/>
  <c r="F29" i="7"/>
  <c r="F28" i="7"/>
  <c r="F27" i="7"/>
  <c r="F26" i="7"/>
  <c r="F25" i="7"/>
  <c r="F24" i="7"/>
  <c r="F23" i="7"/>
  <c r="E21" i="7"/>
  <c r="D21" i="7"/>
  <c r="F18" i="7"/>
  <c r="F17" i="7"/>
  <c r="F16" i="7"/>
  <c r="F14" i="7"/>
  <c r="F13" i="7"/>
  <c r="F12" i="7"/>
  <c r="G35" i="6"/>
  <c r="E35" i="6"/>
  <c r="D35" i="6"/>
  <c r="F34" i="6"/>
  <c r="F33" i="6"/>
  <c r="F32" i="6"/>
  <c r="F31" i="6"/>
  <c r="F30" i="6"/>
  <c r="F29" i="6"/>
  <c r="F28" i="6"/>
  <c r="F27" i="6"/>
  <c r="F26" i="6"/>
  <c r="F25" i="6"/>
  <c r="F24" i="6"/>
  <c r="F23" i="6"/>
  <c r="G21" i="6"/>
  <c r="E21" i="6"/>
  <c r="D21" i="6"/>
  <c r="F18" i="6"/>
  <c r="F16" i="6"/>
  <c r="F15" i="6"/>
  <c r="F14" i="6"/>
  <c r="F13" i="6"/>
  <c r="F12" i="6"/>
  <c r="G35" i="4"/>
  <c r="E35" i="4"/>
  <c r="D35" i="4"/>
  <c r="F34" i="4"/>
  <c r="F33" i="4"/>
  <c r="F31" i="4"/>
  <c r="F30" i="4"/>
  <c r="F29" i="4"/>
  <c r="F28" i="4"/>
  <c r="F27" i="4"/>
  <c r="F26" i="4"/>
  <c r="F25" i="4"/>
  <c r="F24" i="4"/>
  <c r="F23" i="4"/>
  <c r="G21" i="4"/>
  <c r="G10" i="4" s="1"/>
  <c r="E21" i="4"/>
  <c r="D21" i="4"/>
  <c r="F17" i="4"/>
  <c r="F16" i="4"/>
  <c r="F15" i="4"/>
  <c r="F14" i="4"/>
  <c r="F13" i="4"/>
  <c r="F12" i="4"/>
  <c r="F26" i="3"/>
  <c r="G35" i="3"/>
  <c r="D51" i="7"/>
  <c r="D51" i="6"/>
  <c r="D52" i="4"/>
  <c r="F23"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E98" i="9" l="1"/>
  <c r="E58" i="9"/>
  <c r="E88" i="9"/>
  <c r="B111" i="9"/>
  <c r="B113" i="9"/>
  <c r="C110" i="9"/>
  <c r="B112" i="9"/>
  <c r="C112" i="9"/>
  <c r="C113" i="9"/>
  <c r="C111" i="9"/>
  <c r="B110" i="9"/>
  <c r="C48" i="9"/>
  <c r="F21" i="7"/>
  <c r="F10" i="7" s="1"/>
  <c r="G10" i="6"/>
  <c r="C38" i="9" s="1"/>
  <c r="F35" i="7"/>
  <c r="F35" i="6"/>
  <c r="F21" i="6"/>
  <c r="E32" i="9"/>
  <c r="F35" i="4"/>
  <c r="F21" i="4"/>
  <c r="F10" i="4" s="1"/>
  <c r="F35" i="3"/>
  <c r="F21" i="3"/>
  <c r="E52" i="9" l="1"/>
  <c r="F41" i="7"/>
  <c r="G41" i="7"/>
  <c r="J71" i="8" s="1"/>
  <c r="E42" i="9"/>
  <c r="C53" i="9"/>
  <c r="E50" i="9" s="1"/>
  <c r="C33" i="9"/>
  <c r="E30" i="9" s="1"/>
  <c r="G41" i="4"/>
  <c r="J29" i="8" s="1"/>
  <c r="C43" i="9"/>
  <c r="E40" i="9" s="1"/>
  <c r="F10" i="6"/>
  <c r="F41" i="6" s="1"/>
  <c r="G41" i="6"/>
  <c r="J57" i="8" s="1"/>
  <c r="C18" i="9"/>
  <c r="F41" i="4"/>
  <c r="F10" i="3"/>
  <c r="F41" i="3" s="1"/>
  <c r="F42" i="7" l="1"/>
  <c r="B48" i="9"/>
  <c r="B53" i="9" s="1"/>
  <c r="E38" i="9"/>
  <c r="E48" i="9"/>
  <c r="E28" i="9"/>
  <c r="E22" i="9"/>
  <c r="C23" i="9"/>
  <c r="E20" i="9" s="1"/>
  <c r="B38" i="9"/>
  <c r="B43" i="9" s="1"/>
  <c r="F42" i="6"/>
  <c r="B8" i="9"/>
  <c r="B18" i="9"/>
  <c r="F42" i="4"/>
  <c r="B23" i="9" l="1"/>
  <c r="E18" i="9"/>
  <c r="B13" i="9"/>
  <c r="B33" i="9"/>
  <c r="G21" i="3" l="1"/>
  <c r="G10" i="3" s="1"/>
  <c r="G41" i="3" s="1"/>
  <c r="J15" i="8" l="1"/>
  <c r="F42" i="3"/>
  <c r="C8" i="9"/>
  <c r="E12" i="9" s="1"/>
  <c r="C13" i="9" l="1"/>
  <c r="C109" i="9"/>
  <c r="E8" i="9" l="1"/>
  <c r="E10" i="9"/>
  <c r="C114" i="9"/>
  <c r="F10" i="14"/>
  <c r="B98" i="9" s="1"/>
  <c r="B103" i="9" l="1"/>
  <c r="B109" i="9"/>
  <c r="B114" i="9" s="1"/>
  <c r="F4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indexed="81"/>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indexed="81"/>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indexed="81"/>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D28D221A-2C50-4B95-AFD9-52F9189DE46D}">
      <text>
        <r>
          <rPr>
            <b/>
            <sz val="9"/>
            <color indexed="81"/>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indexed="81"/>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indexed="81"/>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indexed="81"/>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indexed="81"/>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indexed="81"/>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indexed="81"/>
            <rFont val="Arial"/>
            <family val="2"/>
          </rPr>
          <t>Seules les cases colorées sont à compléter</t>
        </r>
      </text>
    </comment>
  </commentList>
</comments>
</file>

<file path=xl/sharedStrings.xml><?xml version="1.0" encoding="utf-8"?>
<sst xmlns="http://schemas.openxmlformats.org/spreadsheetml/2006/main" count="920" uniqueCount="229">
  <si>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</si>
  <si>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</si>
  <si>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</si>
  <si>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</si>
  <si>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</si>
  <si>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</si>
  <si>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</si>
  <si>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</si>
  <si>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</si>
  <si>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</si>
  <si>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</si>
  <si>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</si>
  <si>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</si>
  <si>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</si>
  <si>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</si>
  <si>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</si>
  <si>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</si>
  <si>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</si>
  <si>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</si>
  <si>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</si>
  <si>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</si>
  <si>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</si>
  <si>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</si>
  <si>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</si>
  <si>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</si>
  <si>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</si>
  <si>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</si>
  <si>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</si>
  <si>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</si>
  <si>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</si>
  <si>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</si>
  <si>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</si>
  <si>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</si>
  <si>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</si>
  <si>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</si>
  <si>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</si>
  <si>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</si>
  <si>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</si>
  <si>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</si>
  <si>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</si>
  <si>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</si>
  <si>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</si>
  <si>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</si>
  <si>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</si>
  <si>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</si>
  <si>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</si>
  <si>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</si>
  <si>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</si>
  <si>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</si>
  <si>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</si>
  <si>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</si>
  <si>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</si>
  <si>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</si>
  <si>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</si>
  <si>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</si>
  <si>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</si>
  <si>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</si>
  <si>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</si>
  <si>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</si>
  <si>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</si>
  <si>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</si>
  <si>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</si>
  <si>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</si>
  <si>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</si>
  <si>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</si>
  <si>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</si>
  <si>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</si>
  <si>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</si>
  <si>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</si>
  <si>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</si>
  <si>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</si>
  <si>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</si>
  <si>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</si>
  <si>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</si>
  <si>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</si>
  <si>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</si>
  <si>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</si>
  <si>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</si>
  <si>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</si>
  <si>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</si>
  <si>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</si>
  <si>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</si>
  <si>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</si>
  <si>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</si>
  <si>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</si>
  <si>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</si>
  <si>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</si>
  <si>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</si>
  <si>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</si>
  <si>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</si>
  <si>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</si>
  <si>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</si>
  <si>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</si>
  <si>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</si>
  <si>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</si>
  <si>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</si>
  <si>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</si>
  <si>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</si>
  <si>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</si>
  <si>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</si>
  <si>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</si>
  <si>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</si>
  <si>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</si>
  <si>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</si>
  <si>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</si>
  <si>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</si>
  <si>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</si>
  <si>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</si>
  <si>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</si>
  <si>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</si>
  <si>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</si>
  <si>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</si>
  <si>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</si>
  <si>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</si>
  <si>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</si>
  <si>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</si>
  <si>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</si>
  <si>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</si>
  <si>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</si>
  <si>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</si>
  <si>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</si>
  <si>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</si>
  <si>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</si>
  <si>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</si>
  <si>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</si>
  <si>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</si>
  <si>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</si>
  <si>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</si>
  <si>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</si>
  <si>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</si>
  <si>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</si>
  <si>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</si>
  <si>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</si>
  <si>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</si>
  <si>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</si>
  <si>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</si>
  <si>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</si>
  <si>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</si>
  <si>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</si>
  <si>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r>
      <rPr>
        <sz val="11"/>
        <rFont val="Arial"/>
        <family val="2"/>
      </rPr>
      <t>Avant de compléter l’annexe, veillez à bien vérifier l’éligibilité de l’organisme gestionnaire demandant un financement.</t>
    </r>
    <r>
      <rPr>
        <i/>
        <sz val="11"/>
        <rFont val="Arial"/>
        <family val="2"/>
      </rPr>
      <t xml:space="preserve">
</t>
    </r>
    <r>
      <rPr>
        <i/>
        <sz val="11"/>
        <color theme="3"/>
        <rFont val="Arial"/>
        <family val="2"/>
      </rPr>
      <t>Before completing the appendix, please check the eligibility of the organization applying for funding.</t>
    </r>
  </si>
  <si>
    <r>
      <t xml:space="preserve">Partie 1 - Recommandations générales, </t>
    </r>
    <r>
      <rPr>
        <b/>
        <u/>
        <sz val="11"/>
        <color rgb="FFFF0000"/>
        <rFont val="Arial"/>
        <family val="2"/>
      </rPr>
      <t xml:space="preserve">à respecter impérativement sous peine de rejet du dossier
</t>
    </r>
    <r>
      <rPr>
        <b/>
        <i/>
        <sz val="11"/>
        <color theme="3"/>
        <rFont val="Arial"/>
        <family val="2"/>
      </rPr>
      <t>Part 1 - General recommendations, which must be complied with if the application is to be accepted.</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</si>
  <si>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 xml:space="preserve">.
</t>
    </r>
    <r>
      <rPr>
        <i/>
        <sz val="11"/>
        <color theme="3"/>
        <rFont val="Arial"/>
        <family val="2"/>
      </rPr>
      <t xml:space="preserve">In the sheets to be filled in, </t>
    </r>
    <r>
      <rPr>
        <b/>
        <i/>
        <sz val="11"/>
        <color theme="3"/>
        <rFont val="Arial"/>
        <family val="2"/>
      </rPr>
      <t>only the blue cells must be filled in.</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</si>
  <si>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r>
      <rPr>
        <b/>
        <sz val="11"/>
        <rFont val="Arial"/>
        <family val="2"/>
      </rPr>
      <t xml:space="preserve">
</t>
    </r>
    <r>
      <rPr>
        <i/>
        <sz val="11"/>
        <color theme="3"/>
        <rFont val="Arial"/>
        <family val="2"/>
      </rPr>
      <t xml:space="preserve">To guarantee the integrity of all the data calculated automatically, </t>
    </r>
    <r>
      <rPr>
        <b/>
        <i/>
        <sz val="11"/>
        <color theme="3"/>
        <rFont val="Arial"/>
        <family val="2"/>
      </rPr>
      <t>it is imperative not to modify the structure of the file</t>
    </r>
    <r>
      <rPr>
        <i/>
        <sz val="11"/>
        <color theme="3"/>
        <rFont val="Arial"/>
        <family val="2"/>
      </rPr>
      <t xml:space="preserve"> (no deletion or addition of sheets or cells, nor modification of the name of the sheets) so as not to disturb the subsequent exploitation of the files. </t>
    </r>
    <r>
      <rPr>
        <b/>
        <i/>
        <sz val="11"/>
        <color theme="3"/>
        <rFont val="Arial"/>
        <family val="2"/>
      </rPr>
      <t>If a modification occured, the application would be refused.</t>
    </r>
  </si>
  <si>
    <r>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r>
    <r>
      <rPr>
        <i/>
        <sz val="11"/>
        <color theme="3"/>
        <rFont val="Arial"/>
        <family val="2"/>
      </rPr>
      <t>Each team requesting or not funding must fill in the sheet that corresponds to it. It is also requested to define a numbering in the teams so that the team n°i is the same in all documents (application file Word and budgetary appendix Excel). The team of the scientific coordinator must be identified as team n°1</t>
    </r>
    <r>
      <rPr>
        <sz val="11"/>
        <rFont val="Arial"/>
        <family val="2"/>
      </rPr>
      <t>.</t>
    </r>
  </si>
  <si>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r>
      <rPr>
        <i/>
        <sz val="11"/>
        <color theme="3"/>
        <rFont val="Arial"/>
        <family val="2"/>
      </rPr>
      <t xml:space="preserve">All financial amounts must be indicated in euros and without added tax (HT), where applicable, non-recoverable VAT. </t>
    </r>
    <r>
      <rPr>
        <b/>
        <i/>
        <sz val="11"/>
        <color theme="3"/>
        <rFont val="Arial"/>
        <family val="2"/>
      </rPr>
      <t>All amounts must be rounded to the nearest euro</t>
    </r>
    <r>
      <rPr>
        <i/>
        <sz val="11"/>
        <color theme="3"/>
        <rFont val="Arial"/>
        <family val="2"/>
      </rPr>
      <t xml:space="preserve"> (without cents), including staff costs.</t>
    </r>
  </si>
  <si>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r>
      <rPr>
        <sz val="11"/>
        <rFont val="Arial"/>
        <family val="2"/>
      </rPr>
      <t xml:space="preserve">
</t>
    </r>
    <r>
      <rPr>
        <i/>
        <sz val="11"/>
        <color theme="3"/>
        <rFont val="Arial"/>
        <family val="2"/>
      </rPr>
      <t xml:space="preserve">The costs attributable to the research project must be strictly related to its implementation, </t>
    </r>
    <r>
      <rPr>
        <b/>
        <i/>
        <sz val="11"/>
        <color theme="3"/>
        <rFont val="Arial"/>
        <family val="2"/>
      </rPr>
      <t>which excludes in particular any profit margin</t>
    </r>
    <r>
      <rPr>
        <i/>
        <sz val="11"/>
        <color theme="3"/>
        <rFont val="Arial"/>
        <family val="2"/>
      </rPr>
      <t>. Expenses taken into account in the requested budget may only correspond to expenses incurred after the start date of the project.</t>
    </r>
  </si>
  <si>
    <r>
      <t xml:space="preserve">Il est recommandé à chaque équipe de s'adresser à son organisme gestionnaire afin de s'assurer de la cohérence du montage financier avant le dépôt du dossier et la clôture de l'appel à projets.
</t>
    </r>
    <r>
      <rPr>
        <i/>
        <sz val="11"/>
        <color theme="3"/>
        <rFont val="Arial"/>
        <family val="2"/>
      </rPr>
      <t>It is recommended that each team contact its managing organisation to ensure the coherence of the financial package before submitting the application and closing the call for projects.</t>
    </r>
  </si>
  <si>
    <r>
      <t xml:space="preserve">Partie 2 - Guide pour le remplissage des cellules bleues </t>
    </r>
    <r>
      <rPr>
        <i/>
        <sz val="11"/>
        <color theme="3"/>
        <rFont val="Arial"/>
        <family val="2"/>
      </rPr>
      <t>- Guide for filling in the blue cells</t>
    </r>
  </si>
  <si>
    <r>
      <t xml:space="preserve">Feuilles "équipes" - </t>
    </r>
    <r>
      <rPr>
        <i/>
        <sz val="11"/>
        <color theme="4" tint="0.59999389629810485"/>
        <rFont val="Arial"/>
        <family val="2"/>
      </rPr>
      <t>Sheets "Team"</t>
    </r>
  </si>
  <si>
    <r>
      <t xml:space="preserve">Remarques - </t>
    </r>
    <r>
      <rPr>
        <b/>
        <i/>
        <sz val="11"/>
        <color theme="4"/>
        <rFont val="Arial"/>
        <family val="2"/>
      </rPr>
      <t>Remarks</t>
    </r>
  </si>
  <si>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r>
      <rPr>
        <i/>
        <sz val="11"/>
        <color theme="4"/>
        <rFont val="Arial"/>
        <family val="2"/>
      </rPr>
      <t xml:space="preserve">All teams, </t>
    </r>
    <r>
      <rPr>
        <i/>
        <u/>
        <sz val="11"/>
        <color theme="4"/>
        <rFont val="Arial"/>
        <family val="2"/>
      </rPr>
      <t>including those not applying for funding</t>
    </r>
    <r>
      <rPr>
        <i/>
        <sz val="11"/>
        <color theme="4"/>
        <rFont val="Arial"/>
        <family val="2"/>
      </rPr>
      <t>, must fill in the corresponding sheet and respect the numbering of the teams in the application file.</t>
    </r>
  </si>
  <si>
    <r>
      <rPr>
        <b/>
        <sz val="11"/>
        <color rgb="FFFF0000"/>
        <rFont val="Arial"/>
        <family val="2"/>
      </rPr>
      <t>Les demandes de financement de personnels ne peuvent pas dépasser 85% du montant total de l'aide demandé par équipe</t>
    </r>
    <r>
      <rPr>
        <sz val="11"/>
        <rFont val="Arial"/>
        <family val="2"/>
      </rPr>
      <t xml:space="preserve">.
</t>
    </r>
    <r>
      <rPr>
        <b/>
        <i/>
        <sz val="11"/>
        <color theme="4"/>
        <rFont val="Arial"/>
        <family val="2"/>
      </rPr>
      <t>Requests for personnel funding may not exceed 85% of the total amount of the project.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</si>
  <si>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r>
      <rPr>
        <b/>
        <i/>
        <sz val="11"/>
        <color theme="4"/>
        <rFont val="Arial"/>
        <family val="2"/>
      </rPr>
      <t>Support and administrative functions may not be the subject of an application for aid,</t>
    </r>
    <r>
      <rPr>
        <i/>
        <sz val="11"/>
        <color theme="4"/>
        <rFont val="Arial"/>
        <family val="2"/>
      </rPr>
      <t xml:space="preserve"> nor may expenses related to these functions (office equipment, missions, etc.).
</t>
    </r>
    <r>
      <rPr>
        <b/>
        <i/>
        <sz val="11"/>
        <color theme="4"/>
        <rFont val="Arial"/>
        <family val="2"/>
      </rPr>
      <t>Furthermore, the financing of vacations is not allowed.</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</si>
  <si>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 xml:space="preserve">Le financement de personnel statutaire et CDI n'est pas autorisé pour les établissements de droit public.
</t>
    </r>
    <r>
      <rPr>
        <i/>
        <sz val="11"/>
        <color theme="4"/>
        <rFont val="Arial"/>
        <family val="2"/>
      </rPr>
      <t xml:space="preserve">The funding of trainees, masters, doctoral and post-doctoral students is allowed. Doctoral students and post-doctoral fellows must be indicated in the "Temporary staff (CDD) for which funding is requested (a2)(1)" if the institution is a public law institution; or in the "CDD staff for which funding is requested (a2)(2)" if the institution is a private law institution (e.g. research foundation).
Internships for which a bonus is paid should be included in the expenses related to "Purchase of small materials, consumables, operations". The number of trainees and their identity (if known) must be indicated in the justification (h) in the section "Details of expenses on the purchase of small equipment, consumables and operations". 
</t>
    </r>
    <r>
      <rPr>
        <b/>
        <i/>
        <sz val="11"/>
        <color theme="4"/>
        <rFont val="Arial"/>
        <family val="2"/>
      </rPr>
      <t>The financing of statutory and permanent staff is not allowed for public institutions.</t>
    </r>
  </si>
  <si>
    <r>
      <t xml:space="preserve">Une équipe française ne peut pas financer de CDD (post-doctorants, doctorants…) ou de stagiaires travaillant dans des laboratoires à l’étranger sauf si ce séjour à l’étranger n’excède pas un tiers de la durée totale du projet.
</t>
    </r>
    <r>
      <rPr>
        <i/>
        <sz val="11"/>
        <color theme="4"/>
        <rFont val="Arial"/>
        <family val="2"/>
      </rPr>
      <t>A French team can finance fixed-term contracts (post-doctoral fellows, doctoral students, etc.) or trainees working in laboratories abroad as long as their stay abroad does not exceed one third of the total duration of the project.</t>
    </r>
  </si>
  <si>
    <r>
      <rPr>
        <b/>
        <sz val="11"/>
        <color rgb="FFFF0000"/>
        <rFont val="Arial"/>
        <family val="2"/>
      </rPr>
      <t>Le financement des organismes de droit privé sera accordé dans la limite de 80% du montant de l'aide demandé</t>
    </r>
    <r>
      <rPr>
        <sz val="11"/>
        <rFont val="Arial"/>
        <family val="2"/>
      </rPr>
      <t xml:space="preserve">. Chaque organisme de droit privé devra démontrer qu'il peut assumer 20% du coût total du projet de recherche sur ses ressources propres. La case F42 de chaque équipe vous permet de vérifier si ce plafond est respecté.
</t>
    </r>
    <r>
      <rPr>
        <b/>
        <i/>
        <sz val="11"/>
        <color theme="4"/>
        <rFont val="Arial"/>
        <family val="2"/>
      </rPr>
      <t>The funding of private organisations will be granted up to 80% of the total cost of the project</t>
    </r>
    <r>
      <rPr>
        <i/>
        <sz val="11"/>
        <color theme="4"/>
        <rFont val="Arial"/>
        <family val="2"/>
      </rPr>
      <t>. Each private organisation must demonstrate that it can cover 20% of the total cost of the research project from its own resources.</t>
    </r>
  </si>
  <si>
    <r>
      <rPr>
        <b/>
        <sz val="11"/>
        <color rgb="FFFF0000"/>
        <rFont val="Arial"/>
        <family val="2"/>
      </rPr>
      <t>Le porteur de projet doit être impliqué au moins à 10% de son temps de recherche</t>
    </r>
    <r>
      <rPr>
        <sz val="11"/>
        <rFont val="Arial"/>
        <family val="2"/>
      </rPr>
      <t xml:space="preserve">.
</t>
    </r>
    <r>
      <rPr>
        <b/>
        <i/>
        <sz val="11"/>
        <color theme="4"/>
        <rFont val="Arial"/>
        <family val="2"/>
      </rPr>
      <t>The scientific coordinator must be involved in at least 10% of the research time.</t>
    </r>
  </si>
  <si>
    <r>
      <rPr>
        <b/>
        <sz val="11"/>
        <color rgb="FFFF0000"/>
        <rFont val="Arial"/>
        <family val="2"/>
      </rPr>
      <t>Le financement sera versé à raison de 80% du montant accordé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r>
      <rPr>
        <b/>
        <i/>
        <sz val="11"/>
        <color theme="4"/>
        <rFont val="Arial"/>
        <family val="2"/>
      </rPr>
      <t>Funding will be paid at the rate of 80% of the amount granted at the start of the project</t>
    </r>
    <r>
      <rPr>
        <i/>
        <sz val="11"/>
        <color theme="4"/>
        <rFont val="Arial"/>
        <family val="2"/>
      </rPr>
      <t xml:space="preserve">, and the balance upon validation of final supporting documents (scientific and financial). </t>
    </r>
    <r>
      <rPr>
        <b/>
        <i/>
        <sz val="11"/>
        <color theme="4"/>
        <rFont val="Arial"/>
        <family val="2"/>
      </rPr>
      <t xml:space="preserve">It is therefore up to the managing organization to advance the remaining 20% of funding until final proofs are presented. </t>
    </r>
  </si>
  <si>
    <r>
      <t xml:space="preserve">Personnel - </t>
    </r>
    <r>
      <rPr>
        <i/>
        <sz val="11"/>
        <color theme="3"/>
        <rFont val="Arial"/>
        <family val="2"/>
      </rPr>
      <t>Personnel</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</si>
  <si>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r>
    <r>
      <rPr>
        <i/>
        <sz val="10"/>
        <color theme="4"/>
        <rFont val="Arial"/>
        <family val="2"/>
      </rPr>
      <t xml:space="preserve">The personnel indicated must be assigned to the research project for the time share indicated. In order to estimate the cost of the personnel, the relevant human resources department of your managing organisation should be contacted to obtain the salary scales or other data necessary for this estimation. </t>
    </r>
  </si>
  <si>
    <r>
      <t xml:space="preserve">Personnel </t>
    </r>
    <r>
      <rPr>
        <b/>
        <u/>
        <sz val="11"/>
        <color theme="3"/>
        <rFont val="Arial"/>
        <family val="2"/>
      </rPr>
      <t>sans</t>
    </r>
    <r>
      <rPr>
        <b/>
        <sz val="11"/>
        <color theme="3"/>
        <rFont val="Arial"/>
        <family val="2"/>
      </rPr>
      <t xml:space="preserve"> financement demandé sur le projet (déjà financé) - </t>
    </r>
    <r>
      <rPr>
        <i/>
        <sz val="11"/>
        <color theme="3"/>
        <rFont val="Arial"/>
        <family val="2"/>
      </rPr>
      <t>Personnel without funding requested on the project</t>
    </r>
  </si>
  <si>
    <r>
      <t xml:space="preserve">(1) Etablissement de droit public - </t>
    </r>
    <r>
      <rPr>
        <i/>
        <sz val="11"/>
        <color theme="4"/>
        <rFont val="Arial"/>
        <family val="2"/>
      </rPr>
      <t>Organisation under public law</t>
    </r>
  </si>
  <si>
    <r>
      <t xml:space="preserve">Personnel permanent (statutaire ou CDI) déjà financé
</t>
    </r>
    <r>
      <rPr>
        <i/>
        <sz val="10"/>
        <color theme="4"/>
        <rFont val="Arial"/>
        <family val="2"/>
      </rPr>
      <t>Permanent staff (statutory or permanent contracts</t>
    </r>
  </si>
  <si>
    <r>
      <t xml:space="preserve">Personnel statutaire ou en contrat à durée indeterminée (CDI) affecté au projet de recherche 
</t>
    </r>
    <r>
      <rPr>
        <i/>
        <sz val="10"/>
        <color theme="4"/>
        <rFont val="Arial"/>
        <family val="2"/>
      </rPr>
      <t>Statutory staff or indefinite duration contracts (CDI) assigned to the research project.</t>
    </r>
  </si>
  <si>
    <r>
      <t xml:space="preserve">Personnel temporaire déjà financé
</t>
    </r>
    <r>
      <rPr>
        <i/>
        <sz val="10"/>
        <color theme="4"/>
        <rFont val="Arial"/>
        <family val="2"/>
      </rPr>
      <t>Temporary staff already funded</t>
    </r>
  </si>
  <si>
    <r>
      <t xml:space="preserve">Personnel en contrat à durée déterminée (CDD) ou en vacation, affecté au projet de recherche et financé sur une autre source de financement
</t>
    </r>
    <r>
      <rPr>
        <i/>
        <sz val="10"/>
        <color theme="4"/>
        <rFont val="Arial"/>
        <family val="2"/>
      </rPr>
      <t>Staff on fixed-term contracts (CDD) or on short-term assignments, assigned to the research project and financed from another source of funding.</t>
    </r>
  </si>
  <si>
    <r>
      <t>(2) Etablissement de droit privé -</t>
    </r>
    <r>
      <rPr>
        <i/>
        <sz val="11"/>
        <color theme="4"/>
        <rFont val="Arial"/>
        <family val="2"/>
      </rPr>
      <t xml:space="preserve"> Organisation under private law</t>
    </r>
  </si>
  <si>
    <r>
      <t xml:space="preserve">Personnel en CDI déjà financé
</t>
    </r>
    <r>
      <rPr>
        <i/>
        <sz val="10"/>
        <color theme="4"/>
        <rFont val="Arial"/>
        <family val="2"/>
      </rPr>
      <t>Staff on permanent contracts already funded</t>
    </r>
  </si>
  <si>
    <r>
      <t xml:space="preserve">Personnel en CDI affecté au projet de recherche et déjà financé par l'établissement
</t>
    </r>
    <r>
      <rPr>
        <i/>
        <sz val="10"/>
        <color theme="4"/>
        <rFont val="Arial"/>
        <family val="2"/>
      </rPr>
      <t>Staff on permanent contracts assigned to the research project and already funded by the institution</t>
    </r>
  </si>
  <si>
    <r>
      <t xml:space="preserve">Personnel en CDD déjà financé
</t>
    </r>
    <r>
      <rPr>
        <i/>
        <sz val="10"/>
        <color theme="4"/>
        <rFont val="Arial"/>
        <family val="2"/>
      </rPr>
      <t>Staff on fixed-term contracts already funded</t>
    </r>
  </si>
  <si>
    <r>
      <t xml:space="preserve">Personnel en CDD affecté au projet de recherche et déjà financé par l'établissement
</t>
    </r>
    <r>
      <rPr>
        <i/>
        <sz val="10"/>
        <color theme="4"/>
        <rFont val="Arial"/>
        <family val="2"/>
      </rPr>
      <t>Staff on fixed-term contracts assigned to the research project and already funded by the institution</t>
    </r>
  </si>
  <si>
    <r>
      <t xml:space="preserve">Personnel dont le financement est demandé sur le projet - </t>
    </r>
    <r>
      <rPr>
        <i/>
        <sz val="11"/>
        <color theme="3"/>
        <rFont val="Arial"/>
        <family val="2"/>
      </rPr>
      <t>Staff whose funding is requested on the project</t>
    </r>
  </si>
  <si>
    <r>
      <t xml:space="preserve">Personnel permanent
</t>
    </r>
    <r>
      <rPr>
        <i/>
        <sz val="10"/>
        <color theme="4"/>
        <rFont val="Arial"/>
        <family val="2"/>
      </rPr>
      <t>Permanent staff</t>
    </r>
  </si>
  <si>
    <r>
      <t xml:space="preserve">Le financement de personnel statutaire et CDI n'est pas autorisé pour les établissements de droit public.
</t>
    </r>
    <r>
      <rPr>
        <b/>
        <i/>
        <sz val="10"/>
        <color theme="4"/>
        <rFont val="Arial"/>
        <family val="2"/>
      </rPr>
      <t>Temporary staff (CDD) whose funding is requested.</t>
    </r>
  </si>
  <si>
    <r>
      <t xml:space="preserve">Personnel temporaire (CDD) dont le financement est demandé
</t>
    </r>
    <r>
      <rPr>
        <i/>
        <sz val="10"/>
        <color theme="4"/>
        <rFont val="Arial"/>
        <family val="2"/>
      </rPr>
      <t>Staff on fixed-term contracts assigned to the research project and whose funding is requested in the framework of the project</t>
    </r>
  </si>
  <si>
    <r>
      <t xml:space="preserve">Personnel en CDD affecté au projet de recherche et dont le financement est demandé dans le cadre du projet.
</t>
    </r>
    <r>
      <rPr>
        <i/>
        <sz val="10"/>
        <color theme="4"/>
        <rFont val="Arial"/>
        <family val="2"/>
      </rPr>
      <t>The funding of statutory and permanent staff is not allowed for public law institutions</t>
    </r>
  </si>
  <si>
    <r>
      <t xml:space="preserve">(2) Etablissement de droit privé - </t>
    </r>
    <r>
      <rPr>
        <i/>
        <sz val="11"/>
        <color theme="4"/>
        <rFont val="Arial"/>
        <family val="2"/>
      </rPr>
      <t>Organisation under public law</t>
    </r>
  </si>
  <si>
    <r>
      <t xml:space="preserve">Personnel en CDI dont le financement est demandé
</t>
    </r>
    <r>
      <rPr>
        <i/>
        <sz val="10"/>
        <color theme="4"/>
        <rFont val="Arial"/>
        <family val="2"/>
      </rPr>
      <t>Staff on permanent contracts for whom funding is requested</t>
    </r>
  </si>
  <si>
    <r>
      <t xml:space="preserve">Personnel en CDI affecté au projet de recherche et dont le financement est demandé dans le cadre du projet. </t>
    </r>
    <r>
      <rPr>
        <b/>
        <sz val="10"/>
        <rFont val="Arial"/>
        <family val="2"/>
      </rPr>
      <t xml:space="preserve">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
</t>
    </r>
    <r>
      <rPr>
        <i/>
        <sz val="10"/>
        <color theme="4"/>
        <rFont val="Arial"/>
        <family val="2"/>
      </rPr>
      <t>Staff on permanent contracts assigned to the research project and whose funding is requested in the framework of the project. T</t>
    </r>
    <r>
      <rPr>
        <b/>
        <i/>
        <sz val="10"/>
        <color theme="4"/>
        <rFont val="Arial"/>
        <family val="2"/>
      </rPr>
      <t>he financing of permanent contracts is authorised for private law institutions, subject to a certificate from the Director of Human Resources of the institution, or any person authorised to commit the organisation, certifying that the permanent contract is assigned to the project for the duration indicated.</t>
    </r>
  </si>
  <si>
    <r>
      <t xml:space="preserve">Personnel en CDD dont le financement est demandé 
</t>
    </r>
    <r>
      <rPr>
        <i/>
        <sz val="10"/>
        <color theme="4"/>
        <rFont val="Arial"/>
        <family val="2"/>
      </rPr>
      <t>Staff on fixed-term contracts for whom funding is requested</t>
    </r>
  </si>
  <si>
    <r>
      <t xml:space="preserve">Personnel en CDD affecté au projet de recherche et dont le financement est demandé dans le cadre du projet
</t>
    </r>
    <r>
      <rPr>
        <i/>
        <sz val="10"/>
        <color theme="4"/>
        <rFont val="Arial"/>
        <family val="2"/>
      </rPr>
      <t>Staff on fixed-term contracts assigned to the research project and whose funding is requested within the framework of the project</t>
    </r>
  </si>
  <si>
    <r>
      <t xml:space="preserve">Niveau de recrutement - </t>
    </r>
    <r>
      <rPr>
        <i/>
        <sz val="11"/>
        <color theme="3"/>
        <rFont val="Arial"/>
        <family val="2"/>
      </rPr>
      <t>Recruitment level</t>
    </r>
  </si>
  <si>
    <r>
      <t xml:space="preserve">A compléter selon les catégories répertoriées dans l’organisme gestionnaire concerné (par exemple ingénieur d'étude, ingénieur de recherche, technicien, etc.)
</t>
    </r>
    <r>
      <rPr>
        <i/>
        <sz val="10"/>
        <color theme="4"/>
        <rFont val="Arial"/>
        <family val="2"/>
      </rPr>
      <t>To be completed according to the categories listed in the managing body concerned (e.g. design engineer, research engineer, technician, etc.)</t>
    </r>
  </si>
  <si>
    <r>
      <t xml:space="preserve">Personne.mois - </t>
    </r>
    <r>
      <rPr>
        <i/>
        <sz val="11"/>
        <color theme="3"/>
        <rFont val="Arial"/>
        <family val="2"/>
      </rPr>
      <t>Person.month</t>
    </r>
  </si>
  <si>
    <r>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r>
      <rPr>
        <i/>
        <sz val="10"/>
        <color theme="4"/>
        <rFont val="Arial"/>
        <family val="2"/>
      </rPr>
      <t xml:space="preserve">One person.month corresponds to one person working full time for one month. For a person working full time over 3 years, there are 36 person.months (3x12=36). For a person who works half-time over 3 years, there are 18 person.months (3x6=18). 
To calculate the involvement of a teacher-researcher, the calculation is based on the time that this person devotes to research. For a teacher-researcher who devotes part of his/her activity to research and the other part to teaching, only his/her research time will be taken into account. 
For example, if 50% of his/her activity is devoted to research and entirely dedicated to the project submitted, 6 person.months per year will be counted. If his or her research activity is devoted to 75% of the project submitted (i.e. 25% on another project, for example), 4.5 person.months per year will be counted.
</t>
    </r>
  </si>
  <si>
    <r>
      <t xml:space="preserve">Coût mensuel - </t>
    </r>
    <r>
      <rPr>
        <i/>
        <sz val="11"/>
        <color theme="3"/>
        <rFont val="Arial"/>
        <family val="2"/>
      </rPr>
      <t>Monthly cost</t>
    </r>
  </si>
  <si>
    <r>
      <t xml:space="preserve">Le coût mensuel correspond aux dépenses de personnel montant brut + charges patronales comprises + taxes sur les salaires éventuellement applicables.
</t>
    </r>
    <r>
      <rPr>
        <i/>
        <sz val="10"/>
        <color theme="4"/>
        <rFont val="Arial"/>
        <family val="2"/>
      </rPr>
      <t>The monthly cost corresponds to the personnel costs, gross amount + employer's contributions + any applicable payroll taxes.</t>
    </r>
  </si>
  <si>
    <r>
      <t xml:space="preserve">Coût global du projet - </t>
    </r>
    <r>
      <rPr>
        <i/>
        <sz val="11"/>
        <color theme="3"/>
        <rFont val="Arial"/>
        <family val="2"/>
      </rPr>
      <t>Full project cost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</si>
  <si>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r>
      <rPr>
        <b/>
        <i/>
        <sz val="10"/>
        <color theme="4"/>
        <rFont val="Arial"/>
        <family val="2"/>
      </rPr>
      <t>This is the total amount of resources required to carry out the project, broken down by expenditure item, whatever the source of funding.</t>
    </r>
    <r>
      <rPr>
        <i/>
        <sz val="10"/>
        <color theme="4"/>
        <rFont val="Arial"/>
        <family val="2"/>
      </rPr>
      <t xml:space="preserve"> It includes: 
- existing staff resources (permanent and non-permanent) ;
- the material (equipment and operation) dedicated to the project;
- the resources to be acquired that are necessary to carry out the project. 
For the "personnel" heading, it is calculated automatically provided that data (e) and (f) have been filled in. For the other headings, it represents the total amount of the investment. 
The amount requested may constitute the total cost or a part of it, subject to the provisions applicable to the financing of private law entities (80% limit).
</t>
    </r>
  </si>
  <si>
    <r>
      <t xml:space="preserve">Equipement - </t>
    </r>
    <r>
      <rPr>
        <i/>
        <sz val="11"/>
        <color theme="3"/>
        <rFont val="Arial"/>
        <family val="2"/>
      </rPr>
      <t>Equipment</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</si>
  <si>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i/>
        <sz val="10"/>
        <color theme="4"/>
        <rFont val="Arial"/>
        <family val="2"/>
      </rPr>
      <t>The purchase of equipment necessary for the implementation of the project must be carried out by the rules applicable to purchases by the managing institution</t>
    </r>
    <r>
      <rPr>
        <i/>
        <sz val="10"/>
        <color theme="4"/>
        <rFont val="Arial"/>
        <family val="2"/>
      </rPr>
      <t xml:space="preserve">. Attention must be paid to the time required.
This equipment must be described functionally in the "Argument (h)" field and its cost must be realistic.
All applications may be subject to verification at the time of implementation of the aid or at the time of justification of the expenditure. 
Expenditure on existing or new equipment is valued by depreciation in proportion to (1) its use on the project (justifiable by time sheets or any other means of monitoring) and (2) the duration of the project.
The maintenance of this equipment is eligible in proportion to (1) its use in the project (evidenced by time sheets or other means of monitoring) and (2) the duration of the project. Maintenance expenditure is declared under "Purchase of small items of equipment, consumables, operation".
</t>
    </r>
    <r>
      <rPr>
        <b/>
        <i/>
        <sz val="10"/>
        <color theme="4"/>
        <rFont val="Arial"/>
        <family val="2"/>
      </rPr>
      <t>The purchase of furniture is not eligible.</t>
    </r>
    <r>
      <rPr>
        <i/>
        <sz val="10"/>
        <color theme="4"/>
        <rFont val="Arial"/>
        <family val="2"/>
      </rPr>
      <t xml:space="preserve"> </t>
    </r>
    <r>
      <rPr>
        <b/>
        <i/>
        <sz val="10"/>
        <color theme="4"/>
        <rFont val="Arial"/>
        <family val="2"/>
      </rPr>
      <t>The purchase of computer/office equipment is not allowed</t>
    </r>
    <r>
      <rPr>
        <i/>
        <sz val="10"/>
        <color theme="4"/>
        <rFont val="Arial"/>
        <family val="2"/>
      </rPr>
      <t xml:space="preserve"> unless this equipment is scientific and essential to the project. In this case, this request must be precisely justified in the field "Argument (h)".
</t>
    </r>
    <r>
      <rPr>
        <sz val="10"/>
        <rFont val="Arial"/>
        <family val="2"/>
      </rPr>
      <t xml:space="preserve">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</si>
  <si>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Missions - </t>
    </r>
    <r>
      <rPr>
        <i/>
        <sz val="11"/>
        <color theme="3"/>
        <rFont val="Arial"/>
        <family val="2"/>
      </rPr>
      <t>Missions</t>
    </r>
  </si>
  <si>
    <r>
      <t xml:space="preserve">Frais de transport, de repas et d'hébergements. Il n'y a pas de maximum dans le cadre de frais de mission. Les règles de prise en charge de l’organisme gestionnaire s’appliquent.
</t>
    </r>
    <r>
      <rPr>
        <b/>
        <sz val="10"/>
        <color rgb="FFFF0000"/>
        <rFont val="Arial"/>
        <family val="2"/>
      </rPr>
      <t>Toutefois si les frais sont supérieurs à 5% de la somme totale allouée au projet, cette somme devra être justifiée</t>
    </r>
    <r>
      <rPr>
        <sz val="10"/>
        <rFont val="Arial"/>
        <family val="2"/>
      </rPr>
      <t xml:space="preserv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
</t>
    </r>
    <r>
      <rPr>
        <i/>
        <sz val="10"/>
        <color theme="4"/>
        <rFont val="Arial"/>
        <family val="2"/>
      </rPr>
      <t xml:space="preserve">Transport, meals and accommodation costs. There is no maximum for mission expenses. The managing organisation's rules on reimbursement apply.
</t>
    </r>
    <r>
      <rPr>
        <b/>
        <i/>
        <sz val="10"/>
        <color theme="4"/>
        <rFont val="Arial"/>
        <family val="2"/>
      </rPr>
      <t xml:space="preserve">However, if the costs exceed 5% of the total amount requested or allocated to the project, this amount must be justified </t>
    </r>
    <r>
      <rPr>
        <i/>
        <sz val="10"/>
        <color theme="4"/>
        <rFont val="Arial"/>
        <family val="2"/>
      </rPr>
      <t xml:space="preserve">by indicating the nature of the missions and their usefulness for the project. 
</t>
    </r>
    <r>
      <rPr>
        <b/>
        <i/>
        <sz val="10"/>
        <color theme="4"/>
        <rFont val="Arial"/>
        <family val="2"/>
      </rPr>
      <t>Note: it is essential to provide for mission costs relating to the visit of one person (or two maximum) per project for the seminars on the use of research results that will be organised (each funded project will participate in 1 event).</t>
    </r>
    <r>
      <rPr>
        <i/>
        <sz val="10"/>
        <color theme="4"/>
        <rFont val="Arial"/>
        <family val="2"/>
      </rPr>
      <t xml:space="preserve">
</t>
    </r>
  </si>
  <si>
    <r>
      <t xml:space="preserve">Externalisation de prestation - </t>
    </r>
    <r>
      <rPr>
        <i/>
        <sz val="11"/>
        <color theme="3"/>
        <rFont val="Arial"/>
        <family val="2"/>
      </rPr>
      <t>Outsourcing of services</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</si>
  <si>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r>
      <rPr>
        <sz val="10"/>
        <rFont val="Arial"/>
        <family val="2"/>
      </rPr>
      <t xml:space="preserve">
</t>
    </r>
    <r>
      <rPr>
        <i/>
        <sz val="10"/>
        <color theme="4"/>
        <rFont val="Arial"/>
        <family val="2"/>
      </rPr>
      <t xml:space="preserve">It is necessary to clearly justify any request to outsource a service and specify whether this outsourcing will be carried out by a public or private structure.
This outsourcing of services must only concern a limited part of the research project and must be justified (nature of the costs outsourced) and described in a functional manner in the "Argument (m)" field. </t>
    </r>
    <r>
      <rPr>
        <b/>
        <i/>
        <sz val="10"/>
        <color theme="4"/>
        <rFont val="Arial"/>
        <family val="2"/>
      </rPr>
      <t>These costs may not exceed 20% of the total amount requested by teams.</t>
    </r>
    <r>
      <rPr>
        <i/>
        <sz val="10"/>
        <color theme="4"/>
        <rFont val="Arial"/>
        <family val="2"/>
      </rPr>
      <t xml:space="preserve">
</t>
    </r>
    <r>
      <rPr>
        <b/>
        <i/>
        <u/>
        <sz val="10"/>
        <color theme="4"/>
        <rFont val="Arial"/>
        <family val="2"/>
      </rPr>
      <t>Attention must be paid to the obligations that may be imposed on certain managing organisations subject to the conditions of public procurement (more or less formalised competition, deadlines incurred).</t>
    </r>
  </si>
  <si>
    <r>
      <t xml:space="preserve">Frais généraux - </t>
    </r>
    <r>
      <rPr>
        <i/>
        <sz val="11"/>
        <color theme="3"/>
        <rFont val="Arial"/>
        <family val="2"/>
      </rPr>
      <t>Overheads</t>
    </r>
  </si>
  <si>
    <r>
      <t xml:space="preserve">Ressources complémentaires acquises et prévisionnelles - </t>
    </r>
    <r>
      <rPr>
        <i/>
        <sz val="11"/>
        <color theme="3"/>
        <rFont val="Arial"/>
        <family val="2"/>
      </rPr>
      <t>Additional resources acquired and forecasted</t>
    </r>
  </si>
  <si>
    <r>
      <t xml:space="preserve">Il convient d'indiquer les ressources complémentaires (co-financements envisagés ou obtenus) par rapport à l'aide demandée dans le cadre du projet. Cette information permet aux experts d'évaluer la faisabilité du projet d'un point de vue financier.
</t>
    </r>
    <r>
      <rPr>
        <i/>
        <sz val="10"/>
        <color theme="4"/>
        <rFont val="Arial"/>
        <family val="2"/>
      </rPr>
      <t>It is necessary to indicate the additional resources (co-financing envisaged or obtained) in relation to the aid requested for the project. This information enables the experts to assess the overall feasibility of the project from a financial point of view.</t>
    </r>
  </si>
  <si>
    <r>
      <t xml:space="preserve">Argumentaire détaillé par poste de dépense - </t>
    </r>
    <r>
      <rPr>
        <i/>
        <sz val="11"/>
        <color theme="3"/>
        <rFont val="Arial"/>
        <family val="2"/>
      </rPr>
      <t>Detailed justification by item of expenditure</t>
    </r>
  </si>
  <si>
    <r>
      <t xml:space="preserve">Il est impératif de justifier de manière détaillée l'aide demandée par poste de dépense.
</t>
    </r>
    <r>
      <rPr>
        <i/>
        <sz val="10"/>
        <color theme="4"/>
        <rFont val="Arial"/>
        <family val="2"/>
      </rPr>
      <t>It is imperative to provide a detailed justification of the aid requested by item of expense.</t>
    </r>
  </si>
  <si>
    <r>
      <t xml:space="preserve">Feuille "K - Répartition par tranche" - </t>
    </r>
    <r>
      <rPr>
        <i/>
        <sz val="11"/>
        <color theme="4" tint="0.79998168889431442"/>
        <rFont val="Arial"/>
        <family val="2"/>
      </rPr>
      <t>Sheet "K - Breakdown by tranche"</t>
    </r>
  </si>
  <si>
    <r>
      <t xml:space="preserve">Il convient de répartir l'aide demandée par tranche annuelle pour la réalisation du projet. Cette répartition se fait par année civile.
</t>
    </r>
    <r>
      <rPr>
        <i/>
        <sz val="10"/>
        <color theme="3"/>
        <rFont val="Arial"/>
        <family val="2"/>
      </rPr>
      <t>The funding requested should be distributed by annual instalments for the implementation of the project. This distribution is done by calendar year.</t>
    </r>
  </si>
  <si>
    <r>
      <t xml:space="preserve">Le financement sera versé à raison de 80% en début de projet, et le solde sur validation des justificatifs finaux (scientifiques et financiers)
</t>
    </r>
    <r>
      <rPr>
        <i/>
        <sz val="10"/>
        <color theme="3"/>
        <rFont val="Arial"/>
        <family val="2"/>
      </rPr>
      <t>80% of the funding will be paid at the beginning of the project, and the balance upon validation of the final supporting documents (scientific and financial)</t>
    </r>
  </si>
  <si>
    <r>
      <t xml:space="preserve">Cet onglet est </t>
    </r>
    <r>
      <rPr>
        <b/>
        <sz val="10"/>
        <color rgb="FFFF0000"/>
        <rFont val="Arial"/>
        <family val="2"/>
      </rPr>
      <t>rempli automatiquement</t>
    </r>
    <r>
      <rPr>
        <sz val="10"/>
        <color theme="1"/>
        <rFont val="Arial"/>
        <family val="2"/>
      </rPr>
      <t xml:space="preserve"> à partir des données fournies dans les autres onglets.
</t>
    </r>
    <r>
      <rPr>
        <i/>
        <sz val="10"/>
        <color theme="3"/>
        <rFont val="Arial"/>
        <family val="2"/>
      </rPr>
      <t>This tab is</t>
    </r>
    <r>
      <rPr>
        <b/>
        <i/>
        <sz val="10"/>
        <color theme="3"/>
        <rFont val="Arial"/>
        <family val="2"/>
      </rPr>
      <t xml:space="preserve"> filled in  automatically</t>
    </r>
    <r>
      <rPr>
        <i/>
        <sz val="10"/>
        <color theme="3"/>
        <rFont val="Arial"/>
        <family val="2"/>
      </rPr>
      <t xml:space="preserve"> from the data provided in the other tabs</t>
    </r>
  </si>
  <si>
    <t xml:space="preserve">Aide demandée
Année 1 </t>
  </si>
  <si>
    <t xml:space="preserve">Aide demandée
Année 2 </t>
  </si>
  <si>
    <t>Aide demandée
Année 3 
Si nécessaire</t>
  </si>
  <si>
    <t>Aide demandée
Année 4
Si nécessaire</t>
  </si>
  <si>
    <t>Aide demandée
Année 5
Si nécessaire</t>
  </si>
  <si>
    <t>Signature du Représentant légal de l'organisme gestionnaire du coordonnateur</t>
  </si>
  <si>
    <r>
      <rPr>
        <b/>
        <sz val="11"/>
        <rFont val="Arial"/>
        <family val="2"/>
      </rPr>
      <t>L'onglet "Fiche de synthèse" est obligatoirepour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 xml:space="preserve">.
</t>
    </r>
    <r>
      <rPr>
        <b/>
        <i/>
        <sz val="11"/>
        <color theme="3"/>
        <rFont val="Arial"/>
        <family val="2"/>
      </rPr>
      <t>The "Fiche de synthèse" tab is compulsory for a complete application.</t>
    </r>
    <r>
      <rPr>
        <i/>
        <sz val="11"/>
        <color theme="3"/>
        <rFont val="Arial"/>
        <family val="2"/>
      </rPr>
      <t xml:space="preserve"> It highlights compliance with ceilings on certain expenditure items. </t>
    </r>
    <r>
      <rPr>
        <b/>
        <i/>
        <sz val="11"/>
        <color theme="3"/>
        <rFont val="Arial"/>
        <family val="2"/>
      </rPr>
      <t>The budget must be corrected before submission if these ceilings are not respected.</t>
    </r>
  </si>
  <si>
    <r>
      <rPr>
        <b/>
        <sz val="11"/>
        <rFont val="Arial"/>
        <family val="2"/>
      </rPr>
      <t>Seules les feuilles A à K sont à renseigne</t>
    </r>
    <r>
      <rPr>
        <sz val="11"/>
        <rFont val="Arial"/>
        <family val="2"/>
      </rPr>
      <t xml:space="preserve">r. La feuille "Fiche de synthèse" est remplie </t>
    </r>
    <r>
      <rPr>
        <b/>
        <sz val="11"/>
        <rFont val="Arial"/>
        <family val="2"/>
      </rPr>
      <t>automatiquement</t>
    </r>
    <r>
      <rPr>
        <sz val="11"/>
        <rFont val="Arial"/>
        <family val="2"/>
      </rPr>
      <t xml:space="preserve"> à partir des données fournies dans les autres onglets.
</t>
    </r>
    <r>
      <rPr>
        <b/>
        <i/>
        <sz val="11"/>
        <color theme="3"/>
        <rFont val="Arial"/>
        <family val="2"/>
      </rPr>
      <t>Only sheets A to K need to be filled in</t>
    </r>
    <r>
      <rPr>
        <i/>
        <sz val="11"/>
        <color theme="3"/>
        <rFont val="Arial"/>
        <family val="2"/>
      </rPr>
      <t>. The sheet "Summary sheet" is filled in automatically from the data provided in the other tabs.</t>
    </r>
  </si>
  <si>
    <r>
      <t xml:space="preserve">Feuille " Synthèse budgétaire du projet" - </t>
    </r>
    <r>
      <rPr>
        <i/>
        <sz val="11"/>
        <color theme="4" tint="0.79998168889431442"/>
        <rFont val="Arial"/>
        <family val="2"/>
      </rPr>
      <t>Sheet "Project budget summary"</t>
    </r>
  </si>
  <si>
    <r>
      <rPr>
        <b/>
        <sz val="11"/>
        <color rgb="FFFF0000"/>
        <rFont val="Arial"/>
        <family val="2"/>
      </rPr>
      <t>Seul, le représentant légal de l’organisme gestionnaire de l'équipe du coordonnateur demandant un financement doit impérativement signer l'annexe budgétaire de candidature</t>
    </r>
    <r>
      <rPr>
        <sz val="11"/>
        <rFont val="Arial"/>
        <family val="2"/>
      </rPr>
      <t xml:space="preserve">.
</t>
    </r>
    <r>
      <rPr>
        <b/>
        <i/>
        <sz val="11"/>
        <color theme="3"/>
        <rFont val="Arial"/>
        <family val="2"/>
      </rPr>
      <t>The legal representative of the managing organisation of the coordinator's team applying for funding must sign the application budgetary appendix.</t>
    </r>
  </si>
  <si>
    <t>Appel à projets
« Services, Interventions et Politiques favorables à la santé (SIP) »
 Budget Equipe Coordonnateur</t>
  </si>
  <si>
    <t>Appel à projets
« Services, Interventions et Politiques favorables à la santé (SIP) »
 Budget Equipe 2</t>
  </si>
  <si>
    <t>Appel à projets
« Services, Interventions et Politiques favorables à la santé (SIP) »
Budget Equipe 3</t>
  </si>
  <si>
    <t>Appel à projets
« Services, Interventions et Politiques favorables à la santé (SIP) »
Budget Equipe 4</t>
  </si>
  <si>
    <t>Appel à projets
« Services, Interventions et Politiques favorables à la santé (SIP) »
Budget Equipe 5</t>
  </si>
  <si>
    <t>Appel à projets
« Services, Interventions et Politiques favorables à la santé (SIP) »
Budget Equipe 6</t>
  </si>
  <si>
    <t>Appel à projets
« Services, Interventions et Politiques favorables à la santé (SIP) »
Budget Equipe 7</t>
  </si>
  <si>
    <t>Appel à projets
« Services, Interventions et Politiques favorables à la santé (SIP) »
Budget Equipe 8</t>
  </si>
  <si>
    <t>Appel à projets
« Services, Interventions et Politiques favorables à la santé (SIP) »
Budget Equipe 9</t>
  </si>
  <si>
    <t>Appel à projets
« Services, Interventions et Politiques favorables à la santé (SIP) »
Budget Equipe 10</t>
  </si>
  <si>
    <t>Appel à projets
« Services, Interventions et Politiques favorables à la santé (SIP) »
Volet K -  Répartition annuelle</t>
  </si>
  <si>
    <r>
      <t xml:space="preserve">SYNTHESE BUDGETAIRE DU PROJET
Appel à projets
« Services, Interventions et Politiques favorables à la santé (SIP) »
</t>
    </r>
    <r>
      <rPr>
        <sz val="8"/>
        <rFont val="Arial"/>
        <family val="2"/>
      </rPr>
      <t>(Cet onglet est complété automatiquement. Merci de vérifier les données et de les corriger dans l'onglet concerné, le cas échéant)</t>
    </r>
  </si>
  <si>
    <r>
      <t xml:space="preserve">NOTICE - Annexe budgétaire 
</t>
    </r>
    <r>
      <rPr>
        <b/>
        <i/>
        <sz val="13"/>
        <color theme="3"/>
        <rFont val="Arial"/>
        <family val="2"/>
      </rPr>
      <t>Budgetary appendix</t>
    </r>
    <r>
      <rPr>
        <b/>
        <sz val="13"/>
        <rFont val="Arial"/>
        <family val="2"/>
      </rPr>
      <t xml:space="preserve">
Appel à projets
« Services, Interventions et Politiques favorables à la santé (SIP) »
</t>
    </r>
    <r>
      <rPr>
        <b/>
        <i/>
        <sz val="13"/>
        <color theme="3"/>
        <rFont val="Arial"/>
        <family val="2"/>
      </rPr>
      <t>Call for research projects SIP</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</si>
  <si>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13% du coût total des dépenses éligibles hors frais généraux</t>
    </r>
    <r>
      <rPr>
        <sz val="10"/>
        <rFont val="Arial"/>
        <family val="2"/>
      </rPr>
      <t xml:space="preserve">. En conséquence, aucun prélèvement supplémentaire à quelque titre que ce soit n’est autorisé au titre de l’aide versée.
</t>
    </r>
    <r>
      <rPr>
        <i/>
        <sz val="10"/>
        <color theme="4"/>
        <rFont val="Arial"/>
        <family val="2"/>
      </rPr>
      <t xml:space="preserve">Overheads are the general administration costs attributable to the project (management, accommodation, infrastructure, etc.) incurred by the Managing Authority in managing the funding.
</t>
    </r>
    <r>
      <rPr>
        <b/>
        <i/>
        <sz val="10"/>
        <color theme="4"/>
        <rFont val="Arial"/>
        <family val="2"/>
      </rPr>
      <t>They are capped at 11% of the total cost of eligible expenditure excluding management costs</t>
    </r>
    <r>
      <rPr>
        <i/>
        <sz val="10"/>
        <color theme="4"/>
        <rFont val="Arial"/>
        <family val="2"/>
      </rPr>
      <t>. Consequently, no additional levy of any kind is authorised in respect of the aid paid.</t>
    </r>
    <r>
      <rPr>
        <sz val="10"/>
        <rFont val="Arial"/>
        <family val="2"/>
      </rPr>
      <t xml:space="preserve">
</t>
    </r>
  </si>
  <si>
    <t>Frais généraux (f) (plafonnés à 13% du coût total des dépenses éligibles)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</si>
</sst>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_€"/>
    <numFmt numFmtId="165" formatCode="#,##0.00\ _€"/>
  </numFmts>
  <fonts count="73"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sz val="11"/>
      <color theme="1"/>
      <name val="Arial"/>
      <family val="2"/>
    </font>
    <font>
      <u/>
      <sz val="11"/>
      <name val="Arial"/>
      <family val="2"/>
    </font>
    <font>
      <b/>
      <sz val="11"/>
      <color theme="6"/>
      <name val="Arial"/>
      <family val="2"/>
    </font>
    <font>
      <b/>
      <sz val="10"/>
      <color theme="3"/>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
      <b/>
      <i/>
      <sz val="13"/>
      <color theme="3"/>
      <name val="Arial"/>
      <family val="2"/>
    </font>
    <font>
      <i/>
      <sz val="11"/>
      <color theme="3"/>
      <name val="Arial"/>
      <family val="2"/>
    </font>
    <font>
      <b/>
      <i/>
      <sz val="11"/>
      <color theme="3"/>
      <name val="Arial"/>
      <family val="2"/>
    </font>
    <font>
      <i/>
      <sz val="11"/>
      <color theme="4" tint="0.59999389629810485"/>
      <name val="Arial"/>
      <family val="2"/>
    </font>
    <font>
      <b/>
      <i/>
      <sz val="11"/>
      <color theme="4"/>
      <name val="Arial"/>
      <family val="2"/>
    </font>
    <font>
      <i/>
      <sz val="11"/>
      <color theme="4"/>
      <name val="Arial"/>
      <family val="2"/>
    </font>
    <font>
      <i/>
      <u/>
      <sz val="11"/>
      <color theme="4"/>
      <name val="Arial"/>
      <family val="2"/>
    </font>
    <font>
      <i/>
      <sz val="10"/>
      <color theme="4"/>
      <name val="Arial"/>
      <family val="2"/>
    </font>
    <font>
      <b/>
      <i/>
      <sz val="10"/>
      <color theme="4"/>
      <name val="Arial"/>
      <family val="2"/>
    </font>
    <font>
      <b/>
      <i/>
      <u/>
      <sz val="10"/>
      <color theme="4"/>
      <name val="Arial"/>
      <family val="2"/>
    </font>
    <font>
      <i/>
      <sz val="11"/>
      <color theme="4" tint="0.79998168889431442"/>
      <name val="Arial"/>
      <family val="2"/>
    </font>
    <font>
      <i/>
      <sz val="10"/>
      <color theme="3"/>
      <name val="Arial"/>
      <family val="2"/>
    </font>
    <font>
      <b/>
      <i/>
      <sz val="10"/>
      <color theme="3"/>
      <name val="Arial"/>
      <family val="2"/>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9"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51" fillId="7" borderId="2" xfId="2" applyFont="1" applyFill="1" applyBorder="1" applyAlignment="1">
      <alignment horizontal="left" vertical="top" wrapText="1"/>
    </xf>
    <xf numFmtId="49" fontId="47" fillId="15" borderId="2" xfId="2" applyNumberFormat="1" applyFont="1" applyFill="1" applyBorder="1" applyAlignment="1">
      <alignment horizontal="left" vertical="center"/>
    </xf>
    <xf numFmtId="49" fontId="47" fillId="15" borderId="0" xfId="2" applyNumberFormat="1" applyFont="1" applyFill="1" applyAlignment="1">
      <alignment horizontal="left" vertical="center"/>
    </xf>
    <xf numFmtId="0" fontId="6" fillId="15" borderId="0" xfId="2" applyFont="1" applyFill="1" applyAlignment="1">
      <alignment horizontal="left" vertical="center"/>
    </xf>
    <xf numFmtId="0" fontId="9" fillId="15" borderId="3" xfId="2" applyFont="1" applyFill="1" applyBorder="1" applyAlignment="1">
      <alignment vertical="center"/>
    </xf>
    <xf numFmtId="0" fontId="5" fillId="15" borderId="2" xfId="2" applyFont="1" applyFill="1" applyBorder="1" applyAlignment="1">
      <alignment vertical="center"/>
    </xf>
    <xf numFmtId="0" fontId="10" fillId="15" borderId="0" xfId="2" applyFont="1" applyFill="1" applyAlignment="1">
      <alignment vertical="center" wrapText="1"/>
    </xf>
    <xf numFmtId="0" fontId="10" fillId="15" borderId="3" xfId="2" applyFont="1" applyFill="1" applyBorder="1" applyAlignment="1">
      <alignment vertical="center" wrapText="1"/>
    </xf>
    <xf numFmtId="0" fontId="2" fillId="15" borderId="2" xfId="2" applyFont="1" applyFill="1" applyBorder="1" applyAlignment="1">
      <alignment vertical="top"/>
    </xf>
    <xf numFmtId="49" fontId="11" fillId="15" borderId="0" xfId="2" applyNumberFormat="1" applyFont="1" applyFill="1" applyAlignment="1">
      <alignment vertical="top" wrapText="1"/>
    </xf>
    <xf numFmtId="49" fontId="2" fillId="15" borderId="2" xfId="2" applyNumberFormat="1" applyFont="1" applyFill="1" applyBorder="1" applyAlignment="1">
      <alignment vertical="top" wrapText="1"/>
    </xf>
    <xf numFmtId="0" fontId="47" fillId="15" borderId="2" xfId="2" applyFont="1" applyFill="1" applyBorder="1" applyAlignment="1">
      <alignment vertical="center"/>
    </xf>
    <xf numFmtId="0" fontId="5" fillId="15" borderId="2" xfId="2" applyFont="1" applyFill="1" applyBorder="1" applyAlignment="1">
      <alignment vertical="top"/>
    </xf>
    <xf numFmtId="0" fontId="8" fillId="15" borderId="0" xfId="2" applyFont="1" applyFill="1" applyAlignment="1">
      <alignment horizontal="left" vertical="center" wrapText="1"/>
    </xf>
    <xf numFmtId="0" fontId="8" fillId="15" borderId="3" xfId="2" applyFont="1" applyFill="1" applyBorder="1" applyAlignment="1">
      <alignment horizontal="left" vertical="center" wrapText="1"/>
    </xf>
    <xf numFmtId="0" fontId="47" fillId="15" borderId="2" xfId="2" applyFont="1" applyFill="1" applyBorder="1" applyAlignment="1">
      <alignment horizontal="left" vertical="center" wrapText="1"/>
    </xf>
    <xf numFmtId="0" fontId="1" fillId="15" borderId="0" xfId="2" applyFill="1" applyAlignment="1">
      <alignment horizontal="left" vertical="center" wrapText="1"/>
    </xf>
    <xf numFmtId="0" fontId="1" fillId="15" borderId="3" xfId="2" applyFill="1" applyBorder="1" applyAlignment="1">
      <alignment horizontal="left" vertical="center" wrapText="1"/>
    </xf>
    <xf numFmtId="0" fontId="51" fillId="7" borderId="0" xfId="2" applyFont="1" applyFill="1" applyAlignment="1">
      <alignment horizontal="left" vertical="top" wrapText="1"/>
    </xf>
    <xf numFmtId="49" fontId="53" fillId="15" borderId="0" xfId="2" applyNumberFormat="1" applyFont="1" applyFill="1" applyAlignment="1">
      <alignment horizontal="left" vertical="center"/>
    </xf>
    <xf numFmtId="0" fontId="53" fillId="15"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5" fillId="0" borderId="0" xfId="2" applyFont="1"/>
    <xf numFmtId="0" fontId="55"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0" fontId="47" fillId="15" borderId="0" xfId="2" applyFont="1" applyFill="1" applyAlignment="1">
      <alignment horizontal="left" vertical="center"/>
    </xf>
    <xf numFmtId="0" fontId="47" fillId="15" borderId="3" xfId="2" applyFont="1" applyFill="1" applyBorder="1" applyAlignment="1">
      <alignment horizontal="left" vertical="center"/>
    </xf>
    <xf numFmtId="0" fontId="1" fillId="15" borderId="2" xfId="2" applyFill="1" applyBorder="1" applyAlignment="1">
      <alignment horizontal="left" vertical="top" wrapText="1"/>
    </xf>
    <xf numFmtId="0" fontId="1" fillId="15" borderId="0" xfId="2" applyFill="1" applyAlignment="1">
      <alignment horizontal="left" vertical="top" wrapText="1"/>
    </xf>
    <xf numFmtId="0" fontId="1" fillId="15" borderId="3" xfId="2" applyFill="1" applyBorder="1" applyAlignment="1">
      <alignment horizontal="left" vertical="top" wrapText="1"/>
    </xf>
    <xf numFmtId="49" fontId="47" fillId="15" borderId="0" xfId="2" applyNumberFormat="1" applyFont="1" applyFill="1" applyAlignment="1">
      <alignment horizontal="left" vertical="center"/>
    </xf>
    <xf numFmtId="49" fontId="47" fillId="15" borderId="3" xfId="2" applyNumberFormat="1" applyFont="1" applyFill="1" applyBorder="1" applyAlignment="1">
      <alignment horizontal="left" vertical="center"/>
    </xf>
    <xf numFmtId="0" fontId="47" fillId="15" borderId="0" xfId="2" applyFont="1" applyFill="1" applyAlignment="1">
      <alignment horizontal="left" vertical="center" wrapText="1"/>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5" borderId="2" xfId="2" applyFill="1" applyBorder="1" applyAlignment="1">
      <alignment vertical="top" wrapText="1"/>
    </xf>
    <xf numFmtId="0" fontId="1" fillId="15" borderId="0" xfId="2" applyFill="1" applyAlignment="1">
      <alignment vertical="top" wrapText="1"/>
    </xf>
    <xf numFmtId="0" fontId="1" fillId="15" borderId="3" xfId="2" applyFill="1" applyBorder="1" applyAlignment="1">
      <alignment vertical="top" wrapText="1"/>
    </xf>
    <xf numFmtId="0" fontId="11" fillId="15" borderId="0" xfId="2" applyFont="1" applyFill="1" applyAlignment="1">
      <alignment horizontal="left" vertical="top" wrapText="1"/>
    </xf>
    <xf numFmtId="0" fontId="11" fillId="15" borderId="3" xfId="2" applyFont="1" applyFill="1" applyBorder="1" applyAlignment="1">
      <alignment horizontal="left" vertical="top" wrapText="1"/>
    </xf>
    <xf numFmtId="49" fontId="1" fillId="15" borderId="0" xfId="2" applyNumberFormat="1" applyFill="1" applyAlignment="1">
      <alignment vertical="top" wrapText="1"/>
    </xf>
    <xf numFmtId="0" fontId="0" fillId="15" borderId="0" xfId="0" applyFill="1" applyAlignment="1">
      <alignment vertical="top" wrapText="1"/>
    </xf>
    <xf numFmtId="0" fontId="26" fillId="15" borderId="0" xfId="2" applyFont="1" applyFill="1" applyAlignment="1">
      <alignment horizontal="left" vertical="center"/>
    </xf>
    <xf numFmtId="49" fontId="1" fillId="15" borderId="0" xfId="2" applyNumberFormat="1" applyFill="1" applyAlignment="1">
      <alignment horizontal="left" vertical="top" wrapText="1"/>
    </xf>
    <xf numFmtId="49" fontId="1" fillId="15" borderId="0" xfId="2" applyNumberFormat="1" applyFill="1" applyAlignment="1">
      <alignment horizontal="left" vertical="top"/>
    </xf>
    <xf numFmtId="49" fontId="37" fillId="16" borderId="54" xfId="2" applyNumberFormat="1" applyFont="1" applyFill="1" applyBorder="1" applyAlignment="1">
      <alignment horizontal="center" vertical="center"/>
    </xf>
    <xf numFmtId="49" fontId="37" fillId="16" borderId="21" xfId="2" applyNumberFormat="1" applyFont="1" applyFill="1" applyBorder="1" applyAlignment="1">
      <alignment horizontal="center" vertical="center"/>
    </xf>
    <xf numFmtId="49" fontId="37" fillId="16" borderId="22" xfId="2" applyNumberFormat="1" applyFont="1" applyFill="1" applyBorder="1" applyAlignment="1">
      <alignment horizontal="center" vertical="center"/>
    </xf>
    <xf numFmtId="49" fontId="5" fillId="14" borderId="41" xfId="2" applyNumberFormat="1" applyFont="1" applyFill="1" applyBorder="1" applyAlignment="1">
      <alignment horizontal="left" vertical="center"/>
    </xf>
    <xf numFmtId="49" fontId="5" fillId="14" borderId="18" xfId="2" applyNumberFormat="1" applyFont="1" applyFill="1" applyBorder="1" applyAlignment="1">
      <alignment horizontal="left" vertical="center"/>
    </xf>
    <xf numFmtId="49" fontId="5" fillId="14" borderId="19" xfId="2" applyNumberFormat="1" applyFont="1" applyFill="1" applyBorder="1" applyAlignment="1">
      <alignment horizontal="left" vertical="center"/>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49" fontId="51" fillId="7" borderId="0" xfId="2" applyNumberFormat="1" applyFont="1" applyFill="1" applyAlignment="1">
      <alignment horizontal="left" vertical="top" wrapText="1"/>
    </xf>
    <xf numFmtId="49" fontId="51" fillId="7" borderId="3" xfId="2" applyNumberFormat="1" applyFont="1" applyFill="1" applyBorder="1" applyAlignment="1">
      <alignment horizontal="left" vertical="top"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33" fillId="15" borderId="53" xfId="0" applyFont="1" applyFill="1" applyBorder="1" applyAlignment="1">
      <alignment horizontal="left" vertical="center"/>
    </xf>
    <xf numFmtId="0" fontId="33" fillId="15" borderId="0" xfId="0" applyFont="1" applyFill="1" applyAlignment="1">
      <alignment horizontal="left" vertical="center" wrapText="1"/>
    </xf>
    <xf numFmtId="0" fontId="33" fillId="15" borderId="3" xfId="0" applyFont="1" applyFill="1" applyBorder="1" applyAlignment="1">
      <alignment horizontal="left" vertical="center" wrapText="1"/>
    </xf>
    <xf numFmtId="0" fontId="3" fillId="15" borderId="0" xfId="2" applyFont="1" applyFill="1" applyAlignment="1">
      <alignment horizontal="left" vertical="top" wrapText="1"/>
    </xf>
    <xf numFmtId="0" fontId="8" fillId="15" borderId="0" xfId="2" applyFont="1" applyFill="1" applyAlignment="1">
      <alignment horizontal="left" vertical="top" wrapText="1"/>
    </xf>
    <xf numFmtId="0" fontId="8" fillId="15" borderId="3" xfId="2" applyFont="1" applyFill="1" applyBorder="1" applyAlignment="1">
      <alignment horizontal="left" vertical="top" wrapText="1"/>
    </xf>
    <xf numFmtId="49" fontId="8" fillId="15" borderId="0" xfId="2" applyNumberFormat="1" applyFont="1" applyFill="1" applyAlignment="1">
      <alignment horizontal="left" vertical="top" wrapText="1"/>
    </xf>
    <xf numFmtId="15" fontId="1" fillId="15" borderId="0" xfId="2" applyNumberFormat="1" applyFill="1" applyAlignment="1">
      <alignment horizontal="left" vertical="top" wrapText="1"/>
    </xf>
    <xf numFmtId="15" fontId="1" fillId="15" borderId="3" xfId="2" applyNumberFormat="1" applyFill="1" applyBorder="1" applyAlignment="1">
      <alignment horizontal="left" vertical="top" wrapText="1"/>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3" borderId="41" xfId="2" applyFont="1" applyFill="1" applyBorder="1" applyAlignment="1">
      <alignment horizontal="center" vertical="center" wrapText="1"/>
    </xf>
    <xf numFmtId="0" fontId="4" fillId="13" borderId="18" xfId="2" applyFont="1" applyFill="1" applyBorder="1" applyAlignment="1">
      <alignment horizontal="center" vertical="center"/>
    </xf>
    <xf numFmtId="0" fontId="4" fillId="13" borderId="19" xfId="2" applyFont="1" applyFill="1" applyBorder="1" applyAlignment="1">
      <alignment horizontal="center" vertical="center"/>
    </xf>
    <xf numFmtId="49" fontId="5" fillId="14" borderId="41" xfId="2" applyNumberFormat="1" applyFont="1" applyFill="1" applyBorder="1" applyAlignment="1">
      <alignment horizontal="left" vertical="center" wrapText="1"/>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58"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32" fillId="2" borderId="83"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5" fillId="0" borderId="67" xfId="2" applyFont="1" applyBorder="1" applyAlignment="1">
      <alignment horizontal="left"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cellXfs>
  <cellStyles count="94">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xfId="93" builtinId="5"/>
    <cellStyle name="Pourcentage 2" xfId="3" xr:uid="{00000000-0005-0000-0000-00005D000000}"/>
  </cellStyles>
  <dxfs count="179">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67"/>
  <sheetViews>
    <sheetView showGridLines="0" tabSelected="1" topLeftCell="A55" zoomScale="90" zoomScaleNormal="90" zoomScalePageLayoutView="125" workbookViewId="0">
      <selection activeCell="I59" sqref="I59"/>
    </sheetView>
  </sheetViews>
  <sheetFormatPr baseColWidth="10" defaultColWidth="10.85546875" defaultRowHeight="14.25" x14ac:dyDescent="0.2"/>
  <cols>
    <col min="1" max="1" width="4.7109375" style="5" customWidth="1"/>
    <col min="2" max="2" width="21.85546875" style="1" customWidth="1"/>
    <col min="3" max="3" width="16" style="2" customWidth="1"/>
    <col min="4" max="4" width="10.42578125" style="2" customWidth="1"/>
    <col min="5" max="6" width="12.7109375" style="2" customWidth="1"/>
    <col min="7" max="7" width="16" style="2" customWidth="1"/>
    <col min="8" max="8" width="45.85546875" style="2" customWidth="1"/>
    <col min="9" max="9" width="80" style="3" customWidth="1"/>
    <col min="10" max="16384" width="10.85546875" style="2"/>
  </cols>
  <sheetData>
    <row r="1" spans="1:9" ht="49.5" customHeight="1" x14ac:dyDescent="0.25">
      <c r="A1"/>
    </row>
    <row r="2" spans="1:9" ht="91.5" customHeight="1" x14ac:dyDescent="0.25">
      <c r="A2" s="265"/>
      <c r="B2" s="266"/>
      <c r="C2" s="266"/>
      <c r="D2" s="4"/>
      <c r="F2" s="267"/>
      <c r="G2" s="267"/>
      <c r="H2" s="267"/>
    </row>
    <row r="3" spans="1:9" ht="94.5" customHeight="1" x14ac:dyDescent="0.2">
      <c r="A3" s="268" t="s">
        <v>226</v>
      </c>
      <c r="B3" s="269"/>
      <c r="C3" s="269"/>
      <c r="D3" s="269"/>
      <c r="E3" s="269"/>
      <c r="F3" s="269"/>
      <c r="G3" s="269"/>
      <c r="H3" s="270"/>
    </row>
    <row r="4" spans="1:9" ht="40.5" customHeight="1" x14ac:dyDescent="0.2">
      <c r="A4" s="276" t="s">
        <v>139</v>
      </c>
      <c r="B4" s="277"/>
      <c r="C4" s="277"/>
      <c r="D4" s="277"/>
      <c r="E4" s="277"/>
      <c r="F4" s="277"/>
      <c r="G4" s="277"/>
      <c r="H4" s="278"/>
    </row>
    <row r="5" spans="1:9" s="88" customFormat="1" ht="34.5" customHeight="1" x14ac:dyDescent="0.25">
      <c r="A5" s="271" t="s">
        <v>140</v>
      </c>
      <c r="B5" s="246"/>
      <c r="C5" s="246"/>
      <c r="D5" s="246"/>
      <c r="E5" s="246"/>
      <c r="F5" s="246"/>
      <c r="G5" s="246"/>
      <c r="H5" s="247"/>
      <c r="I5" s="87"/>
    </row>
    <row r="6" spans="1:9" s="88" customFormat="1" ht="72" customHeight="1" x14ac:dyDescent="0.25">
      <c r="A6" s="130" t="s">
        <v>90</v>
      </c>
      <c r="B6" s="272" t="s">
        <v>211</v>
      </c>
      <c r="C6" s="272"/>
      <c r="D6" s="272"/>
      <c r="E6" s="272"/>
      <c r="F6" s="272"/>
      <c r="G6" s="272"/>
      <c r="H6" s="273"/>
      <c r="I6" s="87"/>
    </row>
    <row r="7" spans="1:9" ht="45" customHeight="1" x14ac:dyDescent="0.2">
      <c r="A7" s="130" t="s">
        <v>91</v>
      </c>
      <c r="B7" s="274" t="s">
        <v>141</v>
      </c>
      <c r="C7" s="274"/>
      <c r="D7" s="274"/>
      <c r="E7" s="274"/>
      <c r="F7" s="274"/>
      <c r="G7" s="274"/>
      <c r="H7" s="275"/>
    </row>
    <row r="8" spans="1:9" ht="115.5" customHeight="1" x14ac:dyDescent="0.2">
      <c r="A8" s="130" t="s">
        <v>92</v>
      </c>
      <c r="B8" s="274" t="s">
        <v>142</v>
      </c>
      <c r="C8" s="274"/>
      <c r="D8" s="274"/>
      <c r="E8" s="274"/>
      <c r="F8" s="274"/>
      <c r="G8" s="274"/>
      <c r="H8" s="275"/>
    </row>
    <row r="9" spans="1:9" ht="117.95" customHeight="1" x14ac:dyDescent="0.2">
      <c r="A9" s="130" t="s">
        <v>93</v>
      </c>
      <c r="B9" s="272" t="s">
        <v>143</v>
      </c>
      <c r="C9" s="272"/>
      <c r="D9" s="272"/>
      <c r="E9" s="272"/>
      <c r="F9" s="272"/>
      <c r="G9" s="272"/>
      <c r="H9" s="273"/>
    </row>
    <row r="10" spans="1:9" ht="99.6" customHeight="1" x14ac:dyDescent="0.2">
      <c r="A10" s="130" t="s">
        <v>94</v>
      </c>
      <c r="B10" s="274" t="s">
        <v>144</v>
      </c>
      <c r="C10" s="274"/>
      <c r="D10" s="274"/>
      <c r="E10" s="274"/>
      <c r="F10" s="274"/>
      <c r="G10" s="274"/>
      <c r="H10" s="275"/>
    </row>
    <row r="11" spans="1:9" ht="102" customHeight="1" x14ac:dyDescent="0.2">
      <c r="A11" s="130" t="s">
        <v>95</v>
      </c>
      <c r="B11" s="272" t="s">
        <v>145</v>
      </c>
      <c r="C11" s="272"/>
      <c r="D11" s="272"/>
      <c r="E11" s="272"/>
      <c r="F11" s="272"/>
      <c r="G11" s="272"/>
      <c r="H11" s="273"/>
    </row>
    <row r="12" spans="1:9" ht="63.6" customHeight="1" x14ac:dyDescent="0.2">
      <c r="A12" s="130" t="s">
        <v>96</v>
      </c>
      <c r="B12" s="272" t="s">
        <v>146</v>
      </c>
      <c r="C12" s="272"/>
      <c r="D12" s="272"/>
      <c r="E12" s="272"/>
      <c r="F12" s="272"/>
      <c r="G12" s="272"/>
      <c r="H12" s="273"/>
    </row>
    <row r="13" spans="1:9" ht="79.5" customHeight="1" x14ac:dyDescent="0.2">
      <c r="A13" s="130" t="s">
        <v>97</v>
      </c>
      <c r="B13" s="272" t="s">
        <v>213</v>
      </c>
      <c r="C13" s="272"/>
      <c r="D13" s="272"/>
      <c r="E13" s="272"/>
      <c r="F13" s="272"/>
      <c r="G13" s="272"/>
      <c r="H13" s="273"/>
    </row>
    <row r="14" spans="1:9" ht="99" customHeight="1" x14ac:dyDescent="0.2">
      <c r="A14" s="130" t="s">
        <v>138</v>
      </c>
      <c r="B14" s="230" t="s">
        <v>210</v>
      </c>
      <c r="C14" s="230"/>
      <c r="D14" s="230"/>
      <c r="E14" s="230"/>
      <c r="F14" s="230"/>
      <c r="G14" s="230"/>
      <c r="H14" s="231"/>
    </row>
    <row r="15" spans="1:9" ht="20.100000000000001" customHeight="1" x14ac:dyDescent="0.2">
      <c r="A15" s="245" t="s">
        <v>147</v>
      </c>
      <c r="B15" s="246"/>
      <c r="C15" s="246"/>
      <c r="D15" s="246"/>
      <c r="E15" s="246"/>
      <c r="F15" s="246"/>
      <c r="G15" s="246"/>
      <c r="H15" s="247"/>
    </row>
    <row r="16" spans="1:9" ht="20.100000000000001" customHeight="1" x14ac:dyDescent="0.2">
      <c r="A16" s="242" t="s">
        <v>148</v>
      </c>
      <c r="B16" s="243"/>
      <c r="C16" s="243"/>
      <c r="D16" s="243"/>
      <c r="E16" s="243"/>
      <c r="F16" s="243"/>
      <c r="G16" s="243"/>
      <c r="H16" s="244"/>
    </row>
    <row r="17" spans="1:8" ht="20.100000000000001" customHeight="1" x14ac:dyDescent="0.2">
      <c r="A17" s="252" t="s">
        <v>149</v>
      </c>
      <c r="B17" s="252"/>
      <c r="C17" s="252"/>
      <c r="D17" s="252"/>
      <c r="E17" s="252"/>
      <c r="F17" s="252"/>
      <c r="G17" s="252"/>
      <c r="H17" s="253"/>
    </row>
    <row r="18" spans="1:8" ht="66" customHeight="1" x14ac:dyDescent="0.2">
      <c r="A18" s="131">
        <v>1</v>
      </c>
      <c r="B18" s="248" t="s">
        <v>150</v>
      </c>
      <c r="C18" s="248"/>
      <c r="D18" s="248"/>
      <c r="E18" s="248"/>
      <c r="F18" s="248"/>
      <c r="G18" s="248"/>
      <c r="H18" s="249"/>
    </row>
    <row r="19" spans="1:8" ht="64.5" customHeight="1" x14ac:dyDescent="0.2">
      <c r="A19" s="131">
        <v>2</v>
      </c>
      <c r="B19" s="248" t="s">
        <v>151</v>
      </c>
      <c r="C19" s="248"/>
      <c r="D19" s="248"/>
      <c r="E19" s="248"/>
      <c r="F19" s="248"/>
      <c r="G19" s="248"/>
      <c r="H19" s="249"/>
    </row>
    <row r="20" spans="1:8" ht="109.5" customHeight="1" x14ac:dyDescent="0.2">
      <c r="A20" s="131">
        <v>3</v>
      </c>
      <c r="B20" s="248" t="s">
        <v>152</v>
      </c>
      <c r="C20" s="248"/>
      <c r="D20" s="248"/>
      <c r="E20" s="248"/>
      <c r="F20" s="248"/>
      <c r="G20" s="248"/>
      <c r="H20" s="249"/>
    </row>
    <row r="21" spans="1:8" ht="263.10000000000002" customHeight="1" x14ac:dyDescent="0.2">
      <c r="A21" s="131">
        <v>4</v>
      </c>
      <c r="B21" s="248" t="s">
        <v>153</v>
      </c>
      <c r="C21" s="248"/>
      <c r="D21" s="248"/>
      <c r="E21" s="248"/>
      <c r="F21" s="248"/>
      <c r="G21" s="248"/>
      <c r="H21" s="249"/>
    </row>
    <row r="22" spans="1:8" ht="72" customHeight="1" x14ac:dyDescent="0.2">
      <c r="A22" s="131">
        <v>5</v>
      </c>
      <c r="B22" s="248" t="s">
        <v>154</v>
      </c>
      <c r="C22" s="248"/>
      <c r="D22" s="248"/>
      <c r="E22" s="248"/>
      <c r="F22" s="248"/>
      <c r="G22" s="248"/>
      <c r="H22" s="249"/>
    </row>
    <row r="23" spans="1:8" ht="97.5" customHeight="1" x14ac:dyDescent="0.2">
      <c r="A23" s="131">
        <v>6</v>
      </c>
      <c r="B23" s="250" t="s">
        <v>155</v>
      </c>
      <c r="C23" s="250"/>
      <c r="D23" s="250"/>
      <c r="E23" s="250"/>
      <c r="F23" s="250"/>
      <c r="G23" s="250"/>
      <c r="H23" s="251"/>
    </row>
    <row r="24" spans="1:8" ht="45.6" customHeight="1" x14ac:dyDescent="0.2">
      <c r="A24" s="149">
        <v>7</v>
      </c>
      <c r="B24" s="248" t="s">
        <v>156</v>
      </c>
      <c r="C24" s="248"/>
      <c r="D24" s="248"/>
      <c r="E24" s="248"/>
      <c r="F24" s="248"/>
      <c r="G24" s="248"/>
      <c r="H24" s="249"/>
    </row>
    <row r="25" spans="1:8" ht="111.95" customHeight="1" x14ac:dyDescent="0.2">
      <c r="A25" s="149">
        <v>8</v>
      </c>
      <c r="B25" s="248" t="s">
        <v>157</v>
      </c>
      <c r="C25" s="248"/>
      <c r="D25" s="248"/>
      <c r="E25" s="248"/>
      <c r="F25" s="248"/>
      <c r="G25" s="248"/>
      <c r="H25" s="249"/>
    </row>
    <row r="26" spans="1:8" ht="27.95" customHeight="1" x14ac:dyDescent="0.2">
      <c r="A26" s="132" t="s">
        <v>34</v>
      </c>
      <c r="B26" s="133" t="s">
        <v>158</v>
      </c>
      <c r="C26" s="134"/>
      <c r="D26" s="134"/>
      <c r="E26" s="134"/>
      <c r="F26" s="134"/>
      <c r="G26" s="134"/>
      <c r="H26" s="135"/>
    </row>
    <row r="27" spans="1:8" ht="90.6" customHeight="1" x14ac:dyDescent="0.2">
      <c r="A27" s="232" t="s">
        <v>159</v>
      </c>
      <c r="B27" s="233"/>
      <c r="C27" s="233"/>
      <c r="D27" s="233"/>
      <c r="E27" s="233"/>
      <c r="F27" s="233"/>
      <c r="G27" s="233"/>
      <c r="H27" s="234"/>
    </row>
    <row r="28" spans="1:8" ht="18.95" customHeight="1" x14ac:dyDescent="0.2">
      <c r="A28" s="150" t="s">
        <v>98</v>
      </c>
      <c r="B28" s="227" t="s">
        <v>160</v>
      </c>
      <c r="C28" s="227"/>
      <c r="D28" s="227"/>
      <c r="E28" s="227"/>
      <c r="F28" s="227"/>
      <c r="G28" s="227"/>
      <c r="H28" s="228"/>
    </row>
    <row r="29" spans="1:8" ht="30.95" customHeight="1" x14ac:dyDescent="0.2">
      <c r="A29" s="136"/>
      <c r="B29" s="239" t="s">
        <v>161</v>
      </c>
      <c r="C29" s="239"/>
      <c r="D29" s="239"/>
      <c r="E29" s="239"/>
      <c r="F29" s="239"/>
      <c r="G29" s="239"/>
      <c r="H29" s="138"/>
    </row>
    <row r="30" spans="1:8" ht="54" customHeight="1" x14ac:dyDescent="0.2">
      <c r="A30" s="139"/>
      <c r="B30" s="240" t="s">
        <v>162</v>
      </c>
      <c r="C30" s="241"/>
      <c r="D30" s="241"/>
      <c r="E30" s="225" t="s">
        <v>163</v>
      </c>
      <c r="F30" s="235"/>
      <c r="G30" s="235"/>
      <c r="H30" s="236"/>
    </row>
    <row r="31" spans="1:8" ht="75.95" customHeight="1" x14ac:dyDescent="0.2">
      <c r="A31" s="141"/>
      <c r="B31" s="240" t="s">
        <v>164</v>
      </c>
      <c r="C31" s="241"/>
      <c r="D31" s="140"/>
      <c r="E31" s="225" t="s">
        <v>165</v>
      </c>
      <c r="F31" s="235"/>
      <c r="G31" s="235"/>
      <c r="H31" s="236"/>
    </row>
    <row r="32" spans="1:8" ht="31.5" customHeight="1" x14ac:dyDescent="0.2">
      <c r="A32" s="136"/>
      <c r="B32" s="239" t="s">
        <v>166</v>
      </c>
      <c r="C32" s="239"/>
      <c r="D32" s="239"/>
      <c r="E32" s="239"/>
      <c r="F32" s="239"/>
      <c r="G32" s="239"/>
      <c r="H32" s="138"/>
    </row>
    <row r="33" spans="1:8" ht="48" customHeight="1" x14ac:dyDescent="0.2">
      <c r="A33" s="139"/>
      <c r="B33" s="237" t="s">
        <v>167</v>
      </c>
      <c r="C33" s="238"/>
      <c r="D33" s="140"/>
      <c r="E33" s="225" t="s">
        <v>168</v>
      </c>
      <c r="F33" s="235"/>
      <c r="G33" s="235"/>
      <c r="H33" s="236"/>
    </row>
    <row r="34" spans="1:8" ht="51.95" customHeight="1" x14ac:dyDescent="0.2">
      <c r="A34" s="141"/>
      <c r="B34" s="240" t="s">
        <v>169</v>
      </c>
      <c r="C34" s="241"/>
      <c r="D34" s="140"/>
      <c r="E34" s="225" t="s">
        <v>170</v>
      </c>
      <c r="F34" s="235"/>
      <c r="G34" s="235"/>
      <c r="H34" s="236"/>
    </row>
    <row r="35" spans="1:8" ht="27" customHeight="1" x14ac:dyDescent="0.2">
      <c r="A35" s="151" t="s">
        <v>99</v>
      </c>
      <c r="B35" s="227" t="s">
        <v>171</v>
      </c>
      <c r="C35" s="227"/>
      <c r="D35" s="227"/>
      <c r="E35" s="227"/>
      <c r="F35" s="227"/>
      <c r="G35" s="227"/>
      <c r="H35" s="228"/>
    </row>
    <row r="36" spans="1:8" ht="32.1" customHeight="1" x14ac:dyDescent="0.2">
      <c r="A36" s="136"/>
      <c r="B36" s="239" t="s">
        <v>161</v>
      </c>
      <c r="C36" s="239"/>
      <c r="D36" s="239"/>
      <c r="E36" s="239"/>
      <c r="F36" s="137"/>
      <c r="G36" s="137"/>
      <c r="H36" s="138"/>
    </row>
    <row r="37" spans="1:8" ht="56.1" customHeight="1" x14ac:dyDescent="0.2">
      <c r="A37" s="136"/>
      <c r="B37" s="240" t="s">
        <v>172</v>
      </c>
      <c r="C37" s="262"/>
      <c r="D37" s="262"/>
      <c r="E37" s="259" t="s">
        <v>173</v>
      </c>
      <c r="F37" s="235"/>
      <c r="G37" s="235"/>
      <c r="H37" s="236"/>
    </row>
    <row r="38" spans="1:8" ht="74.45" customHeight="1" x14ac:dyDescent="0.2">
      <c r="A38" s="139"/>
      <c r="B38" s="240" t="s">
        <v>174</v>
      </c>
      <c r="C38" s="262"/>
      <c r="D38" s="262"/>
      <c r="E38" s="263" t="s">
        <v>175</v>
      </c>
      <c r="F38" s="263"/>
      <c r="G38" s="263"/>
      <c r="H38" s="264"/>
    </row>
    <row r="39" spans="1:8" ht="25.5" customHeight="1" x14ac:dyDescent="0.2">
      <c r="A39" s="136"/>
      <c r="B39" s="239" t="s">
        <v>176</v>
      </c>
      <c r="C39" s="239"/>
      <c r="D39" s="239"/>
      <c r="E39" s="239"/>
      <c r="F39" s="239"/>
      <c r="G39" s="239"/>
      <c r="H39" s="138"/>
    </row>
    <row r="40" spans="1:8" ht="174" customHeight="1" x14ac:dyDescent="0.2">
      <c r="A40" s="143"/>
      <c r="B40" s="240" t="s">
        <v>177</v>
      </c>
      <c r="C40" s="241"/>
      <c r="D40" s="241"/>
      <c r="E40" s="225" t="s">
        <v>178</v>
      </c>
      <c r="F40" s="235"/>
      <c r="G40" s="235"/>
      <c r="H40" s="236"/>
    </row>
    <row r="41" spans="1:8" ht="50.1" customHeight="1" x14ac:dyDescent="0.2">
      <c r="A41" s="143"/>
      <c r="B41" s="240" t="s">
        <v>179</v>
      </c>
      <c r="C41" s="241"/>
      <c r="D41" s="241"/>
      <c r="E41" s="225" t="s">
        <v>180</v>
      </c>
      <c r="F41" s="235"/>
      <c r="G41" s="235"/>
      <c r="H41" s="236"/>
    </row>
    <row r="42" spans="1:8" ht="35.450000000000003" customHeight="1" x14ac:dyDescent="0.2">
      <c r="A42" s="151" t="s">
        <v>100</v>
      </c>
      <c r="B42" s="227" t="s">
        <v>181</v>
      </c>
      <c r="C42" s="227"/>
      <c r="D42" s="227"/>
      <c r="E42" s="227"/>
      <c r="F42" s="144"/>
      <c r="G42" s="144"/>
      <c r="H42" s="145"/>
    </row>
    <row r="43" spans="1:8" ht="36.6" customHeight="1" x14ac:dyDescent="0.2">
      <c r="A43" s="224" t="s">
        <v>182</v>
      </c>
      <c r="B43" s="225"/>
      <c r="C43" s="225"/>
      <c r="D43" s="225"/>
      <c r="E43" s="225"/>
      <c r="F43" s="225"/>
      <c r="G43" s="225"/>
      <c r="H43" s="226"/>
    </row>
    <row r="44" spans="1:8" ht="34.5" customHeight="1" x14ac:dyDescent="0.2">
      <c r="A44" s="151" t="s">
        <v>101</v>
      </c>
      <c r="B44" s="227" t="s">
        <v>183</v>
      </c>
      <c r="C44" s="227"/>
      <c r="D44" s="227"/>
      <c r="E44" s="227"/>
      <c r="F44" s="227"/>
      <c r="G44" s="144"/>
      <c r="H44" s="145"/>
    </row>
    <row r="45" spans="1:8" ht="166.5" customHeight="1" x14ac:dyDescent="0.2">
      <c r="A45" s="224" t="s">
        <v>184</v>
      </c>
      <c r="B45" s="225"/>
      <c r="C45" s="225"/>
      <c r="D45" s="225"/>
      <c r="E45" s="225"/>
      <c r="F45" s="225"/>
      <c r="G45" s="225"/>
      <c r="H45" s="226"/>
    </row>
    <row r="46" spans="1:8" ht="30.6" customHeight="1" x14ac:dyDescent="0.2">
      <c r="A46" s="151" t="s">
        <v>102</v>
      </c>
      <c r="B46" s="227" t="s">
        <v>185</v>
      </c>
      <c r="C46" s="227"/>
      <c r="D46" s="227"/>
      <c r="E46" s="227"/>
      <c r="F46" s="227"/>
      <c r="G46" s="227"/>
      <c r="H46" s="145"/>
    </row>
    <row r="47" spans="1:8" ht="36.950000000000003" customHeight="1" x14ac:dyDescent="0.2">
      <c r="A47" s="224" t="s">
        <v>186</v>
      </c>
      <c r="B47" s="225"/>
      <c r="C47" s="225"/>
      <c r="D47" s="225"/>
      <c r="E47" s="225"/>
      <c r="F47" s="225"/>
      <c r="G47" s="225"/>
      <c r="H47" s="226"/>
    </row>
    <row r="48" spans="1:8" ht="34.5" customHeight="1" x14ac:dyDescent="0.2">
      <c r="A48" s="146" t="s">
        <v>103</v>
      </c>
      <c r="B48" s="227" t="s">
        <v>187</v>
      </c>
      <c r="C48" s="227"/>
      <c r="D48" s="227"/>
      <c r="E48" s="227"/>
      <c r="F48" s="227"/>
      <c r="G48" s="227"/>
      <c r="H48" s="228"/>
    </row>
    <row r="49" spans="1:8" ht="206.45" customHeight="1" x14ac:dyDescent="0.2">
      <c r="A49" s="224" t="s">
        <v>188</v>
      </c>
      <c r="B49" s="225"/>
      <c r="C49" s="225"/>
      <c r="D49" s="225"/>
      <c r="E49" s="225"/>
      <c r="F49" s="225"/>
      <c r="G49" s="225"/>
      <c r="H49" s="226"/>
    </row>
    <row r="50" spans="1:8" ht="34.5" customHeight="1" x14ac:dyDescent="0.2">
      <c r="A50" s="151" t="s">
        <v>35</v>
      </c>
      <c r="B50" s="227" t="s">
        <v>189</v>
      </c>
      <c r="C50" s="227"/>
      <c r="D50" s="227"/>
      <c r="E50" s="227"/>
      <c r="F50" s="227"/>
      <c r="G50" s="227"/>
      <c r="H50" s="148"/>
    </row>
    <row r="51" spans="1:8" ht="269.10000000000002" customHeight="1" x14ac:dyDescent="0.2">
      <c r="A51" s="224" t="s">
        <v>190</v>
      </c>
      <c r="B51" s="225"/>
      <c r="C51" s="225"/>
      <c r="D51" s="225"/>
      <c r="E51" s="225"/>
      <c r="F51" s="225"/>
      <c r="G51" s="225"/>
      <c r="H51" s="226"/>
    </row>
    <row r="52" spans="1:8" ht="26.1" customHeight="1" x14ac:dyDescent="0.2">
      <c r="A52" s="151" t="s">
        <v>55</v>
      </c>
      <c r="B52" s="227" t="s">
        <v>191</v>
      </c>
      <c r="C52" s="227"/>
      <c r="D52" s="227"/>
      <c r="E52" s="227"/>
      <c r="F52" s="227"/>
      <c r="G52" s="227"/>
      <c r="H52" s="148"/>
    </row>
    <row r="53" spans="1:8" ht="155.1" customHeight="1" x14ac:dyDescent="0.2">
      <c r="A53" s="224" t="s">
        <v>192</v>
      </c>
      <c r="B53" s="225"/>
      <c r="C53" s="225"/>
      <c r="D53" s="225"/>
      <c r="E53" s="225"/>
      <c r="F53" s="225"/>
      <c r="G53" s="225"/>
      <c r="H53" s="226"/>
    </row>
    <row r="54" spans="1:8" ht="32.1" customHeight="1" x14ac:dyDescent="0.2">
      <c r="A54" s="151" t="s">
        <v>56</v>
      </c>
      <c r="B54" s="227" t="s">
        <v>193</v>
      </c>
      <c r="C54" s="227"/>
      <c r="D54" s="227"/>
      <c r="E54" s="227"/>
      <c r="F54" s="227"/>
      <c r="G54" s="227"/>
      <c r="H54" s="228"/>
    </row>
    <row r="55" spans="1:8" ht="156.6" customHeight="1" x14ac:dyDescent="0.2">
      <c r="A55" s="224" t="s">
        <v>194</v>
      </c>
      <c r="B55" s="225"/>
      <c r="C55" s="225"/>
      <c r="D55" s="225"/>
      <c r="E55" s="225"/>
      <c r="F55" s="225"/>
      <c r="G55" s="225"/>
      <c r="H55" s="226"/>
    </row>
    <row r="56" spans="1:8" ht="25.5" customHeight="1" x14ac:dyDescent="0.2">
      <c r="A56" s="146" t="s">
        <v>104</v>
      </c>
      <c r="B56" s="229" t="s">
        <v>195</v>
      </c>
      <c r="C56" s="229"/>
      <c r="D56" s="229"/>
      <c r="E56" s="229"/>
      <c r="F56" s="229"/>
      <c r="G56" s="147"/>
      <c r="H56" s="148"/>
    </row>
    <row r="57" spans="1:8" ht="120.95" customHeight="1" x14ac:dyDescent="0.2">
      <c r="A57" s="224" t="s">
        <v>227</v>
      </c>
      <c r="B57" s="260"/>
      <c r="C57" s="260"/>
      <c r="D57" s="260"/>
      <c r="E57" s="260"/>
      <c r="F57" s="260"/>
      <c r="G57" s="260"/>
      <c r="H57" s="261"/>
    </row>
    <row r="58" spans="1:8" ht="26.1" customHeight="1" x14ac:dyDescent="0.2">
      <c r="A58" s="142" t="s">
        <v>105</v>
      </c>
      <c r="B58" s="222" t="s">
        <v>196</v>
      </c>
      <c r="C58" s="222"/>
      <c r="D58" s="222"/>
      <c r="E58" s="222"/>
      <c r="F58" s="222"/>
      <c r="G58" s="222"/>
      <c r="H58" s="223"/>
    </row>
    <row r="59" spans="1:8" ht="62.45" customHeight="1" x14ac:dyDescent="0.2">
      <c r="A59" s="224" t="s">
        <v>197</v>
      </c>
      <c r="B59" s="225"/>
      <c r="C59" s="225"/>
      <c r="D59" s="225"/>
      <c r="E59" s="225"/>
      <c r="F59" s="225"/>
      <c r="G59" s="225"/>
      <c r="H59" s="226"/>
    </row>
    <row r="60" spans="1:8" ht="26.45" customHeight="1" x14ac:dyDescent="0.2">
      <c r="A60" s="142" t="s">
        <v>106</v>
      </c>
      <c r="B60" s="222" t="s">
        <v>198</v>
      </c>
      <c r="C60" s="222"/>
      <c r="D60" s="222"/>
      <c r="E60" s="222"/>
      <c r="F60" s="222"/>
      <c r="G60" s="222"/>
      <c r="H60" s="223"/>
    </row>
    <row r="61" spans="1:8" ht="40.5" customHeight="1" x14ac:dyDescent="0.2">
      <c r="A61" s="224" t="s">
        <v>199</v>
      </c>
      <c r="B61" s="225"/>
      <c r="C61" s="225"/>
      <c r="D61" s="225"/>
      <c r="E61" s="225"/>
      <c r="F61" s="225"/>
      <c r="G61" s="225"/>
      <c r="H61" s="226"/>
    </row>
    <row r="62" spans="1:8" ht="20.100000000000001" customHeight="1" x14ac:dyDescent="0.2">
      <c r="A62" s="242" t="s">
        <v>200</v>
      </c>
      <c r="B62" s="243"/>
      <c r="C62" s="243"/>
      <c r="D62" s="243"/>
      <c r="E62" s="243"/>
      <c r="F62" s="243"/>
      <c r="G62" s="243"/>
      <c r="H62" s="244"/>
    </row>
    <row r="63" spans="1:8" ht="39" customHeight="1" x14ac:dyDescent="0.2">
      <c r="A63" s="257" t="s">
        <v>201</v>
      </c>
      <c r="B63" s="257"/>
      <c r="C63" s="257"/>
      <c r="D63" s="257"/>
      <c r="E63" s="257"/>
      <c r="F63" s="257"/>
      <c r="G63" s="257"/>
      <c r="H63" s="258"/>
    </row>
    <row r="64" spans="1:8" ht="53.1" customHeight="1" x14ac:dyDescent="0.2">
      <c r="A64" s="257" t="s">
        <v>202</v>
      </c>
      <c r="B64" s="257"/>
      <c r="C64" s="257"/>
      <c r="D64" s="257"/>
      <c r="E64" s="257"/>
      <c r="F64" s="257"/>
      <c r="G64" s="257"/>
      <c r="H64" s="258"/>
    </row>
    <row r="65" spans="1:8" ht="20.100000000000001" customHeight="1" x14ac:dyDescent="0.2">
      <c r="A65" s="242" t="s">
        <v>212</v>
      </c>
      <c r="B65" s="243"/>
      <c r="C65" s="243"/>
      <c r="D65" s="243"/>
      <c r="E65" s="243"/>
      <c r="F65" s="243"/>
      <c r="G65" s="243"/>
      <c r="H65" s="244"/>
    </row>
    <row r="66" spans="1:8" ht="39.6" customHeight="1" x14ac:dyDescent="0.2">
      <c r="A66" s="254" t="s">
        <v>203</v>
      </c>
      <c r="B66" s="255"/>
      <c r="C66" s="255"/>
      <c r="D66" s="255"/>
      <c r="E66" s="255"/>
      <c r="F66" s="255"/>
      <c r="G66" s="255"/>
      <c r="H66" s="256"/>
    </row>
    <row r="67" spans="1:8" ht="50.1" customHeight="1" x14ac:dyDescent="0.2"/>
  </sheetData>
  <sheetProtection algorithmName="SHA-512" hashValue="NuV6Pz704kVq5sFEgT0ZuZB1XFHNPl/XjXCMyzZw765TFVLKmEP+OJUENBaLhntHJFw/61uSvQOwOGuFso5YOQ==" saltValue="5djpEpkMlmA2a7in47vKDg==" spinCount="100000" sheet="1" objects="1" scenarios="1" formatCells="0"/>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B25:H25"/>
    <mergeCell ref="B42:E42"/>
    <mergeCell ref="B44:F44"/>
    <mergeCell ref="B46:G46"/>
    <mergeCell ref="B48:H48"/>
    <mergeCell ref="A43:H43"/>
    <mergeCell ref="E41:H41"/>
    <mergeCell ref="B36:E36"/>
    <mergeCell ref="B39:G39"/>
    <mergeCell ref="B40:D40"/>
    <mergeCell ref="B41:D41"/>
    <mergeCell ref="B24:H24"/>
    <mergeCell ref="A17:H17"/>
    <mergeCell ref="B18:H18"/>
    <mergeCell ref="B19:H19"/>
    <mergeCell ref="B20:H20"/>
    <mergeCell ref="B21:H21"/>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B22:H22"/>
    <mergeCell ref="B23:H23"/>
    <mergeCell ref="B60:H60"/>
    <mergeCell ref="A47:H47"/>
    <mergeCell ref="B52:G52"/>
    <mergeCell ref="B54:H54"/>
    <mergeCell ref="B56:F56"/>
    <mergeCell ref="B58:H58"/>
    <mergeCell ref="A53:H53"/>
    <mergeCell ref="B50:G50"/>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I65"/>
  <sheetViews>
    <sheetView showGridLines="0" topLeftCell="A9" zoomScale="70" zoomScaleNormal="70" zoomScaleSheetLayoutView="100" workbookViewId="0">
      <selection activeCell="M23" sqref="M2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4.42578125" style="2" customWidth="1"/>
    <col min="7" max="7" width="18.7109375" style="10" customWidth="1"/>
    <col min="8" max="8" width="32.7109375" style="2" customWidth="1"/>
    <col min="9" max="9" width="23.42578125" style="2" customWidth="1"/>
    <col min="10" max="10" width="5.7109375" style="2" customWidth="1"/>
    <col min="11" max="16384" width="10.85546875" style="2"/>
  </cols>
  <sheetData>
    <row r="1" spans="1:9" ht="52.5" customHeight="1" thickBot="1" x14ac:dyDescent="0.25">
      <c r="A1" s="337" t="s">
        <v>220</v>
      </c>
      <c r="B1" s="338"/>
      <c r="C1" s="338"/>
      <c r="D1" s="338"/>
      <c r="E1" s="338"/>
      <c r="F1" s="338"/>
      <c r="G1" s="339"/>
    </row>
    <row r="2" spans="1:9" ht="20.100000000000001" customHeight="1" x14ac:dyDescent="0.2">
      <c r="A2" s="45"/>
      <c r="B2" s="46"/>
      <c r="C2" s="46"/>
      <c r="D2" s="46"/>
      <c r="E2" s="46"/>
      <c r="F2" s="46"/>
      <c r="G2" s="47"/>
    </row>
    <row r="3" spans="1:9" ht="20.100000000000001" customHeight="1" thickBot="1" x14ac:dyDescent="0.25">
      <c r="A3" s="75" t="s">
        <v>37</v>
      </c>
      <c r="C3" s="334"/>
      <c r="D3" s="335"/>
      <c r="E3" s="335"/>
      <c r="F3" s="46"/>
      <c r="G3" s="47"/>
    </row>
    <row r="4" spans="1:9" ht="18" customHeight="1" thickBot="1" x14ac:dyDescent="0.25">
      <c r="A4" s="75" t="s">
        <v>38</v>
      </c>
      <c r="C4" s="348"/>
      <c r="D4" s="351"/>
      <c r="E4" s="352"/>
      <c r="G4" s="9"/>
    </row>
    <row r="5" spans="1:9" ht="18" customHeight="1" thickBot="1" x14ac:dyDescent="0.25">
      <c r="A5" s="75" t="s">
        <v>29</v>
      </c>
      <c r="C5" s="348"/>
      <c r="D5" s="351"/>
      <c r="E5" s="352"/>
    </row>
    <row r="6" spans="1:9" ht="18" customHeight="1" thickBot="1" x14ac:dyDescent="0.25">
      <c r="A6" s="75" t="s">
        <v>39</v>
      </c>
      <c r="C6" s="348"/>
      <c r="D6" s="349"/>
      <c r="E6" s="350"/>
    </row>
    <row r="7" spans="1:9" ht="18" customHeight="1" thickBot="1" x14ac:dyDescent="0.25">
      <c r="A7" s="75" t="s">
        <v>18</v>
      </c>
      <c r="C7" s="348"/>
      <c r="D7" s="349"/>
      <c r="E7" s="350"/>
    </row>
    <row r="8" spans="1:9" ht="43.5" customHeight="1" thickBot="1" x14ac:dyDescent="0.25">
      <c r="B8" s="2"/>
      <c r="F8" s="330" t="s">
        <v>134</v>
      </c>
      <c r="G8" s="330"/>
      <c r="I8" s="215"/>
    </row>
    <row r="9" spans="1:9" s="8" customFormat="1" ht="30" customHeight="1" thickBot="1" x14ac:dyDescent="0.3">
      <c r="A9" s="11" t="s">
        <v>41</v>
      </c>
      <c r="B9" s="12"/>
      <c r="C9" s="13"/>
      <c r="D9" s="13"/>
      <c r="E9" s="13"/>
      <c r="F9" s="14" t="s">
        <v>111</v>
      </c>
      <c r="G9" s="15" t="s">
        <v>42</v>
      </c>
    </row>
    <row r="10" spans="1:9" s="8" customFormat="1" ht="44.25" customHeight="1" x14ac:dyDescent="0.25">
      <c r="A10" s="16" t="s">
        <v>43</v>
      </c>
      <c r="B10" s="85"/>
      <c r="C10" s="17" t="s">
        <v>107</v>
      </c>
      <c r="D10" s="17" t="s">
        <v>108</v>
      </c>
      <c r="E10" s="18" t="s">
        <v>110</v>
      </c>
      <c r="F10" s="182">
        <f>F21+F35</f>
        <v>0</v>
      </c>
      <c r="G10" s="183">
        <f>+G21+G35</f>
        <v>0</v>
      </c>
    </row>
    <row r="11" spans="1:9" ht="20.100000000000001" customHeight="1" x14ac:dyDescent="0.25">
      <c r="A11" s="319" t="s">
        <v>44</v>
      </c>
      <c r="B11" s="89" t="s">
        <v>60</v>
      </c>
      <c r="C11" s="308" t="s">
        <v>58</v>
      </c>
      <c r="D11" s="309"/>
      <c r="E11" s="310"/>
      <c r="F11" s="82"/>
      <c r="G11" s="220"/>
    </row>
    <row r="12" spans="1:9" ht="20.100000000000001" customHeight="1" x14ac:dyDescent="0.25">
      <c r="A12" s="320"/>
      <c r="B12" s="313" t="s">
        <v>113</v>
      </c>
      <c r="C12" s="154"/>
      <c r="D12" s="155"/>
      <c r="E12" s="156"/>
      <c r="F12" s="157">
        <f t="shared" ref="F12:F18" si="0">D12*E12</f>
        <v>0</v>
      </c>
      <c r="G12" s="221"/>
    </row>
    <row r="13" spans="1:9" ht="20.100000000000001" customHeight="1" x14ac:dyDescent="0.25">
      <c r="A13" s="320"/>
      <c r="B13" s="313"/>
      <c r="C13" s="154"/>
      <c r="D13" s="155"/>
      <c r="E13" s="156"/>
      <c r="F13" s="157">
        <f t="shared" si="0"/>
        <v>0</v>
      </c>
      <c r="G13" s="221"/>
    </row>
    <row r="14" spans="1:9" ht="20.100000000000001" customHeight="1" x14ac:dyDescent="0.25">
      <c r="A14" s="320"/>
      <c r="B14" s="314"/>
      <c r="C14" s="154"/>
      <c r="D14" s="155"/>
      <c r="E14" s="156"/>
      <c r="F14" s="157">
        <f t="shared" si="0"/>
        <v>0</v>
      </c>
      <c r="G14" s="221"/>
    </row>
    <row r="15" spans="1:9" ht="20.100000000000001" customHeight="1" x14ac:dyDescent="0.25">
      <c r="A15" s="321"/>
      <c r="B15" s="318" t="s">
        <v>114</v>
      </c>
      <c r="C15" s="158"/>
      <c r="D15" s="158"/>
      <c r="E15" s="159"/>
      <c r="F15" s="160">
        <f t="shared" si="0"/>
        <v>0</v>
      </c>
      <c r="G15" s="221"/>
    </row>
    <row r="16" spans="1:9"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1"/>
      <c r="B20" s="313"/>
      <c r="C20" s="158"/>
      <c r="D20" s="158"/>
      <c r="E20" s="159"/>
      <c r="F20" s="160">
        <f>D20*E20</f>
        <v>0</v>
      </c>
      <c r="G20" s="212"/>
      <c r="H20" s="37" t="str">
        <f t="shared" si="1"/>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2">D23*E23</f>
        <v>0</v>
      </c>
      <c r="G23" s="168"/>
      <c r="H23" s="208"/>
    </row>
    <row r="24" spans="1:8" ht="20.100000000000001" customHeight="1" x14ac:dyDescent="0.2">
      <c r="A24" s="321"/>
      <c r="B24" s="316"/>
      <c r="C24" s="162"/>
      <c r="D24" s="162"/>
      <c r="E24" s="162"/>
      <c r="F24" s="167">
        <f t="shared" si="2"/>
        <v>0</v>
      </c>
      <c r="G24" s="168"/>
      <c r="H24" s="208"/>
    </row>
    <row r="25" spans="1:8" ht="20.100000000000001" customHeight="1" x14ac:dyDescent="0.2">
      <c r="A25" s="321"/>
      <c r="B25" s="317"/>
      <c r="C25" s="162"/>
      <c r="D25" s="162"/>
      <c r="E25" s="162"/>
      <c r="F25" s="167">
        <f t="shared" si="2"/>
        <v>0</v>
      </c>
      <c r="G25" s="168"/>
      <c r="H25" s="208"/>
    </row>
    <row r="26" spans="1:8" ht="20.100000000000001" customHeight="1" x14ac:dyDescent="0.2">
      <c r="A26" s="321"/>
      <c r="B26" s="318"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1"/>
      <c r="B27" s="313"/>
      <c r="C27" s="162"/>
      <c r="D27" s="162"/>
      <c r="E27" s="162"/>
      <c r="F27" s="160">
        <f t="shared" si="2"/>
        <v>0</v>
      </c>
      <c r="G27" s="212"/>
      <c r="H27" s="37" t="str">
        <f t="shared" si="3"/>
        <v>Attention la case G n'est pas remplie</v>
      </c>
    </row>
    <row r="28" spans="1:8" ht="20.100000000000001" customHeight="1" x14ac:dyDescent="0.2">
      <c r="A28" s="321"/>
      <c r="B28" s="313"/>
      <c r="C28" s="162"/>
      <c r="D28" s="162"/>
      <c r="E28" s="162"/>
      <c r="F28" s="160">
        <f t="shared" si="2"/>
        <v>0</v>
      </c>
      <c r="G28" s="212"/>
      <c r="H28" s="37" t="str">
        <f t="shared" si="3"/>
        <v>Attention la case G n'est pas remplie</v>
      </c>
    </row>
    <row r="29" spans="1:8" ht="20.100000000000001" customHeight="1" x14ac:dyDescent="0.2">
      <c r="A29" s="320"/>
      <c r="B29" s="315" t="s">
        <v>117</v>
      </c>
      <c r="C29" s="169"/>
      <c r="D29" s="162"/>
      <c r="E29" s="162"/>
      <c r="F29" s="170">
        <f t="shared" si="2"/>
        <v>0</v>
      </c>
      <c r="G29" s="168"/>
      <c r="H29" s="208"/>
    </row>
    <row r="30" spans="1:8" ht="20.100000000000001" customHeight="1" x14ac:dyDescent="0.2">
      <c r="A30" s="320"/>
      <c r="B30" s="316"/>
      <c r="C30" s="169"/>
      <c r="D30" s="162"/>
      <c r="E30" s="162"/>
      <c r="F30" s="170">
        <f t="shared" si="2"/>
        <v>0</v>
      </c>
      <c r="G30" s="168"/>
      <c r="H30" s="208"/>
    </row>
    <row r="31" spans="1:8" ht="20.100000000000001" customHeight="1" x14ac:dyDescent="0.2">
      <c r="A31" s="320"/>
      <c r="B31" s="317"/>
      <c r="C31" s="169"/>
      <c r="D31" s="162"/>
      <c r="E31" s="162"/>
      <c r="F31" s="170">
        <f t="shared" si="2"/>
        <v>0</v>
      </c>
      <c r="G31" s="168"/>
      <c r="H31" s="208"/>
    </row>
    <row r="32" spans="1:8" ht="20.100000000000001" customHeight="1" x14ac:dyDescent="0.2">
      <c r="A32" s="321"/>
      <c r="B32" s="318"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1"/>
      <c r="B33" s="313"/>
      <c r="C33" s="171"/>
      <c r="D33" s="171"/>
      <c r="E33" s="171"/>
      <c r="F33" s="170">
        <f t="shared" si="2"/>
        <v>0</v>
      </c>
      <c r="G33" s="213"/>
      <c r="H33" s="37" t="str">
        <f t="shared" si="4"/>
        <v>Attention la case G n'est pas remplie</v>
      </c>
    </row>
    <row r="34" spans="1:8" ht="20.100000000000001" customHeight="1" x14ac:dyDescent="0.2">
      <c r="A34" s="321"/>
      <c r="B34" s="313"/>
      <c r="C34" s="171"/>
      <c r="D34" s="171"/>
      <c r="E34" s="171"/>
      <c r="F34" s="170">
        <f t="shared" si="2"/>
        <v>0</v>
      </c>
      <c r="G34" s="214"/>
      <c r="H34" s="37" t="str">
        <f t="shared" si="4"/>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228</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130</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353" t="s">
        <v>123</v>
      </c>
      <c r="B55" s="354"/>
      <c r="C55" s="354"/>
      <c r="D55" s="354"/>
      <c r="E55" s="354"/>
      <c r="F55" s="354"/>
      <c r="G55" s="354"/>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jS4QsJIfreAqADBJJja/ms+hQ7xcjV8Ctl+bs0XgCRgtW7cEVpXc+ijHxUMp0YgoWE3swHKTiGUGM4a+/wwwUQ==" saltValue="DlKWUxCfp7k7G9cd/qGPnw==" spinCount="100000" sheet="1" objects="1" scenarios="1"/>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3"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 type="decimal" allowBlank="1" showInputMessage="1" showErrorMessage="1" sqref="D12:E20 D23:E34 F36:F40 D46:D50" xr:uid="{00000000-0002-0000-08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A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H65"/>
  <sheetViews>
    <sheetView showGridLines="0" topLeftCell="A10" zoomScale="70" zoomScaleNormal="70" zoomScaleSheetLayoutView="100" workbookViewId="0">
      <selection activeCell="I34" sqref="I34"/>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5703125" style="2" customWidth="1"/>
    <col min="7" max="7" width="18.7109375" style="10" customWidth="1"/>
    <col min="8" max="8" width="32" style="2" customWidth="1"/>
    <col min="9" max="9" width="22.5703125" style="2" customWidth="1"/>
    <col min="10" max="10" width="7.5703125" style="2" customWidth="1"/>
    <col min="11" max="16384" width="10.85546875" style="2"/>
  </cols>
  <sheetData>
    <row r="1" spans="1:7" ht="52.5" customHeight="1" thickBot="1" x14ac:dyDescent="0.25">
      <c r="A1" s="337" t="s">
        <v>221</v>
      </c>
      <c r="B1" s="338"/>
      <c r="C1" s="338"/>
      <c r="D1" s="338"/>
      <c r="E1" s="338"/>
      <c r="F1" s="338"/>
      <c r="G1" s="339"/>
    </row>
    <row r="2" spans="1:7" ht="20.100000000000001" customHeight="1" x14ac:dyDescent="0.2">
      <c r="A2" s="45"/>
      <c r="B2" s="46"/>
      <c r="C2" s="46"/>
      <c r="D2" s="46"/>
      <c r="E2" s="46"/>
      <c r="F2" s="46"/>
      <c r="G2" s="47"/>
    </row>
    <row r="3" spans="1:7" ht="20.100000000000001" customHeight="1" thickBot="1" x14ac:dyDescent="0.25">
      <c r="A3" s="75" t="s">
        <v>37</v>
      </c>
      <c r="C3" s="334"/>
      <c r="D3" s="335"/>
      <c r="E3" s="335"/>
      <c r="F3" s="46"/>
      <c r="G3" s="47"/>
    </row>
    <row r="4" spans="1:7" ht="18" customHeight="1" thickBot="1" x14ac:dyDescent="0.25">
      <c r="A4" s="75" t="s">
        <v>38</v>
      </c>
      <c r="C4" s="348"/>
      <c r="D4" s="351"/>
      <c r="E4" s="352"/>
      <c r="G4" s="9"/>
    </row>
    <row r="5" spans="1:7" ht="18" customHeight="1" thickBot="1" x14ac:dyDescent="0.25">
      <c r="A5" s="75" t="s">
        <v>29</v>
      </c>
      <c r="C5" s="348"/>
      <c r="D5" s="351"/>
      <c r="E5" s="352"/>
    </row>
    <row r="6" spans="1:7" ht="18" customHeight="1" thickBot="1" x14ac:dyDescent="0.25">
      <c r="A6" s="75" t="s">
        <v>39</v>
      </c>
      <c r="C6" s="348"/>
      <c r="D6" s="349"/>
      <c r="E6" s="350"/>
    </row>
    <row r="7" spans="1:7" ht="18" customHeight="1" thickBot="1" x14ac:dyDescent="0.25">
      <c r="A7" s="75" t="s">
        <v>18</v>
      </c>
      <c r="C7" s="348"/>
      <c r="D7" s="349"/>
      <c r="E7" s="350"/>
    </row>
    <row r="8" spans="1:7" ht="50.1" customHeight="1" thickBot="1" x14ac:dyDescent="0.25">
      <c r="B8" s="2"/>
      <c r="F8" s="330" t="s">
        <v>134</v>
      </c>
      <c r="G8" s="330"/>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19" t="s">
        <v>44</v>
      </c>
      <c r="B11" s="89" t="s">
        <v>60</v>
      </c>
      <c r="C11" s="308" t="s">
        <v>58</v>
      </c>
      <c r="D11" s="309"/>
      <c r="E11" s="310"/>
      <c r="F11" s="82"/>
      <c r="G11" s="220"/>
    </row>
    <row r="12" spans="1:7" ht="20.100000000000001" customHeight="1" x14ac:dyDescent="0.25">
      <c r="A12" s="320"/>
      <c r="B12" s="313" t="s">
        <v>113</v>
      </c>
      <c r="C12" s="154"/>
      <c r="D12" s="155"/>
      <c r="E12" s="156"/>
      <c r="F12" s="157">
        <f t="shared" ref="F12:F18" si="0">D12*E12</f>
        <v>0</v>
      </c>
      <c r="G12" s="221"/>
    </row>
    <row r="13" spans="1:7" ht="20.100000000000001" customHeight="1" x14ac:dyDescent="0.25">
      <c r="A13" s="320"/>
      <c r="B13" s="313"/>
      <c r="C13" s="154"/>
      <c r="D13" s="155"/>
      <c r="E13" s="156"/>
      <c r="F13" s="157">
        <f t="shared" si="0"/>
        <v>0</v>
      </c>
      <c r="G13" s="221"/>
    </row>
    <row r="14" spans="1:7" ht="20.100000000000001" customHeight="1" x14ac:dyDescent="0.25">
      <c r="A14" s="320"/>
      <c r="B14" s="314"/>
      <c r="C14" s="154"/>
      <c r="D14" s="155"/>
      <c r="E14" s="156"/>
      <c r="F14" s="157">
        <f t="shared" si="0"/>
        <v>0</v>
      </c>
      <c r="G14" s="221"/>
    </row>
    <row r="15" spans="1:7" ht="20.100000000000001" customHeight="1" x14ac:dyDescent="0.25">
      <c r="A15" s="321"/>
      <c r="B15" s="318" t="s">
        <v>114</v>
      </c>
      <c r="C15" s="158"/>
      <c r="D15" s="158"/>
      <c r="E15" s="159"/>
      <c r="F15" s="160">
        <f t="shared" si="0"/>
        <v>0</v>
      </c>
      <c r="G15" s="221"/>
    </row>
    <row r="16" spans="1:7"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IF($G19="","Attention la case G n'est pas remplie","ok")</f>
        <v>Attention la case G n'est pas remplie</v>
      </c>
    </row>
    <row r="20" spans="1:8" ht="20.100000000000001" customHeight="1" x14ac:dyDescent="0.25">
      <c r="A20" s="321"/>
      <c r="B20" s="313"/>
      <c r="C20" s="158"/>
      <c r="D20" s="158"/>
      <c r="E20" s="159"/>
      <c r="F20" s="160">
        <f>D20*E20</f>
        <v>0</v>
      </c>
      <c r="G20" s="212"/>
      <c r="H20" s="37"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1">D23*E23</f>
        <v>0</v>
      </c>
      <c r="G23" s="168"/>
      <c r="H23" s="208"/>
    </row>
    <row r="24" spans="1:8" ht="20.100000000000001" customHeight="1" x14ac:dyDescent="0.2">
      <c r="A24" s="321"/>
      <c r="B24" s="316"/>
      <c r="C24" s="162"/>
      <c r="D24" s="162"/>
      <c r="E24" s="162"/>
      <c r="F24" s="167">
        <f t="shared" si="1"/>
        <v>0</v>
      </c>
      <c r="G24" s="168"/>
      <c r="H24" s="208"/>
    </row>
    <row r="25" spans="1:8" ht="20.100000000000001" customHeight="1" x14ac:dyDescent="0.2">
      <c r="A25" s="321"/>
      <c r="B25" s="317"/>
      <c r="C25" s="162"/>
      <c r="D25" s="162"/>
      <c r="E25" s="162"/>
      <c r="F25" s="167">
        <f t="shared" si="1"/>
        <v>0</v>
      </c>
      <c r="G25" s="168"/>
      <c r="H25" s="208"/>
    </row>
    <row r="26" spans="1:8" ht="20.100000000000001" customHeight="1" x14ac:dyDescent="0.2">
      <c r="A26" s="321"/>
      <c r="B26" s="318" t="s">
        <v>118</v>
      </c>
      <c r="C26" s="162"/>
      <c r="D26" s="162"/>
      <c r="E26" s="162"/>
      <c r="F26" s="160">
        <f t="shared" si="1"/>
        <v>0</v>
      </c>
      <c r="G26" s="212"/>
      <c r="H26" s="37" t="str">
        <f>IF($G26="","Attention la case G n'est pas remplie","ok")</f>
        <v>Attention la case G n'est pas remplie</v>
      </c>
    </row>
    <row r="27" spans="1:8" ht="20.100000000000001" customHeight="1" x14ac:dyDescent="0.2">
      <c r="A27" s="321"/>
      <c r="B27" s="313"/>
      <c r="C27" s="162"/>
      <c r="D27" s="162"/>
      <c r="E27" s="162"/>
      <c r="F27" s="160">
        <f t="shared" si="1"/>
        <v>0</v>
      </c>
      <c r="G27" s="212"/>
      <c r="H27" s="37" t="str">
        <f>IF($G27="","Attention la case G n'est pas remplie","ok")</f>
        <v>Attention la case G n'est pas remplie</v>
      </c>
    </row>
    <row r="28" spans="1:8" ht="20.100000000000001" customHeight="1" x14ac:dyDescent="0.2">
      <c r="A28" s="321"/>
      <c r="B28" s="313"/>
      <c r="C28" s="162"/>
      <c r="D28" s="162"/>
      <c r="E28" s="162"/>
      <c r="F28" s="160">
        <f t="shared" si="1"/>
        <v>0</v>
      </c>
      <c r="G28" s="212"/>
      <c r="H28" s="37" t="str">
        <f>IF($G28="","Attention la case G n'est pas remplie","ok")</f>
        <v>Attention la case G n'est pas remplie</v>
      </c>
    </row>
    <row r="29" spans="1:8" ht="20.100000000000001" customHeight="1" x14ac:dyDescent="0.2">
      <c r="A29" s="320"/>
      <c r="B29" s="315" t="s">
        <v>117</v>
      </c>
      <c r="C29" s="169"/>
      <c r="D29" s="162"/>
      <c r="E29" s="162"/>
      <c r="F29" s="170">
        <f t="shared" si="1"/>
        <v>0</v>
      </c>
      <c r="G29" s="168"/>
      <c r="H29" s="208"/>
    </row>
    <row r="30" spans="1:8" ht="20.100000000000001" customHeight="1" x14ac:dyDescent="0.2">
      <c r="A30" s="320"/>
      <c r="B30" s="316"/>
      <c r="C30" s="169"/>
      <c r="D30" s="162"/>
      <c r="E30" s="162"/>
      <c r="F30" s="170">
        <f t="shared" si="1"/>
        <v>0</v>
      </c>
      <c r="G30" s="168"/>
      <c r="H30" s="208"/>
    </row>
    <row r="31" spans="1:8" ht="20.100000000000001" customHeight="1" x14ac:dyDescent="0.2">
      <c r="A31" s="320"/>
      <c r="B31" s="317"/>
      <c r="C31" s="169"/>
      <c r="D31" s="162"/>
      <c r="E31" s="162"/>
      <c r="F31" s="170">
        <f t="shared" si="1"/>
        <v>0</v>
      </c>
      <c r="G31" s="168"/>
      <c r="H31" s="208"/>
    </row>
    <row r="32" spans="1:8" ht="20.100000000000001" customHeight="1" x14ac:dyDescent="0.2">
      <c r="A32" s="321"/>
      <c r="B32" s="318" t="s">
        <v>119</v>
      </c>
      <c r="C32" s="162"/>
      <c r="D32" s="162"/>
      <c r="E32" s="162"/>
      <c r="F32" s="170">
        <f t="shared" si="1"/>
        <v>0</v>
      </c>
      <c r="G32" s="212"/>
      <c r="H32" s="37" t="str">
        <f>IF($G32="","Attention la case G n'est pas remplie","ok")</f>
        <v>Attention la case G n'est pas remplie</v>
      </c>
    </row>
    <row r="33" spans="1:8" ht="20.100000000000001" customHeight="1" x14ac:dyDescent="0.2">
      <c r="A33" s="321"/>
      <c r="B33" s="313"/>
      <c r="C33" s="171"/>
      <c r="D33" s="171"/>
      <c r="E33" s="171"/>
      <c r="F33" s="170">
        <f t="shared" si="1"/>
        <v>0</v>
      </c>
      <c r="G33" s="213"/>
      <c r="H33" s="37" t="str">
        <f>IF($G33="","Attention la case G n'est pas remplie","ok")</f>
        <v>Attention la case G n'est pas remplie</v>
      </c>
    </row>
    <row r="34" spans="1:8" ht="20.100000000000001" customHeight="1" x14ac:dyDescent="0.2">
      <c r="A34" s="321"/>
      <c r="B34" s="313"/>
      <c r="C34" s="171"/>
      <c r="D34" s="171"/>
      <c r="E34" s="171"/>
      <c r="F34" s="170">
        <f t="shared" si="1"/>
        <v>0</v>
      </c>
      <c r="G34" s="214"/>
      <c r="H34" s="37" t="str">
        <f>IF($G34="","Attention la case G n'est pas remplie","ok")</f>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228</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131</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353" t="s">
        <v>123</v>
      </c>
      <c r="B55" s="354"/>
      <c r="C55" s="354"/>
      <c r="D55" s="354"/>
      <c r="E55" s="354"/>
      <c r="F55" s="354"/>
      <c r="G55" s="354"/>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OVEdfj/D8+jrhhiGIUe0X1IMKYoCGc8lCBRWr1vxIF64B035vL1mpk4+cWcxbQqXjhNACa4xnE1AMuH6ZpfUDQ==" saltValue="txhsiYHg9HAEOJiL1/+Lfw==" spinCount="100000" sheet="1" objects="1" scenarios="1"/>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2"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900-000008000000}"/>
    <dataValidation type="decimal" allowBlank="1" showInputMessage="1" showErrorMessage="1" sqref="D12:E20 D23:E34 F36:F40 D46:D50" xr:uid="{00000000-0002-0000-09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A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H65"/>
  <sheetViews>
    <sheetView showGridLines="0" topLeftCell="A10" zoomScale="70" zoomScaleNormal="70" zoomScaleSheetLayoutView="100" workbookViewId="0">
      <selection activeCell="A41" sqref="A41"/>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1.5703125" style="2" customWidth="1"/>
    <col min="7" max="7" width="18.7109375" style="10" customWidth="1"/>
    <col min="8" max="8" width="32.85546875" style="2" customWidth="1"/>
    <col min="9" max="9" width="23.28515625" style="2" customWidth="1"/>
    <col min="10" max="10" width="6.85546875" style="2" customWidth="1"/>
    <col min="11" max="16384" width="10.85546875" style="2"/>
  </cols>
  <sheetData>
    <row r="1" spans="1:7" ht="52.5" customHeight="1" thickBot="1" x14ac:dyDescent="0.25">
      <c r="A1" s="337" t="s">
        <v>222</v>
      </c>
      <c r="B1" s="338"/>
      <c r="C1" s="338"/>
      <c r="D1" s="338"/>
      <c r="E1" s="338"/>
      <c r="F1" s="338"/>
      <c r="G1" s="339"/>
    </row>
    <row r="2" spans="1:7" ht="20.100000000000001" customHeight="1" x14ac:dyDescent="0.2">
      <c r="A2" s="45"/>
      <c r="B2" s="46"/>
      <c r="C2" s="46"/>
      <c r="D2" s="46"/>
      <c r="E2" s="46"/>
      <c r="F2" s="46"/>
      <c r="G2" s="47"/>
    </row>
    <row r="3" spans="1:7" ht="20.100000000000001" customHeight="1" thickBot="1" x14ac:dyDescent="0.25">
      <c r="A3" s="75" t="s">
        <v>37</v>
      </c>
      <c r="C3" s="334"/>
      <c r="D3" s="335"/>
      <c r="E3" s="335"/>
      <c r="F3" s="46"/>
      <c r="G3" s="47"/>
    </row>
    <row r="4" spans="1:7" ht="18" customHeight="1" thickBot="1" x14ac:dyDescent="0.25">
      <c r="A4" s="75" t="s">
        <v>38</v>
      </c>
      <c r="C4" s="348"/>
      <c r="D4" s="351"/>
      <c r="E4" s="352"/>
      <c r="G4" s="9"/>
    </row>
    <row r="5" spans="1:7" ht="18" customHeight="1" thickBot="1" x14ac:dyDescent="0.25">
      <c r="A5" s="75" t="s">
        <v>29</v>
      </c>
      <c r="C5" s="348"/>
      <c r="D5" s="351"/>
      <c r="E5" s="352"/>
    </row>
    <row r="6" spans="1:7" ht="18" customHeight="1" thickBot="1" x14ac:dyDescent="0.25">
      <c r="A6" s="75" t="s">
        <v>39</v>
      </c>
      <c r="C6" s="348"/>
      <c r="D6" s="349"/>
      <c r="E6" s="350"/>
    </row>
    <row r="7" spans="1:7" ht="18" customHeight="1" thickBot="1" x14ac:dyDescent="0.25">
      <c r="A7" s="75" t="s">
        <v>18</v>
      </c>
      <c r="C7" s="348"/>
      <c r="D7" s="349"/>
      <c r="E7" s="350"/>
    </row>
    <row r="8" spans="1:7" ht="38.1" customHeight="1" thickBot="1" x14ac:dyDescent="0.25">
      <c r="B8" s="2"/>
      <c r="F8" s="330" t="s">
        <v>134</v>
      </c>
      <c r="G8" s="330"/>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19" t="s">
        <v>44</v>
      </c>
      <c r="B11" s="89" t="s">
        <v>60</v>
      </c>
      <c r="C11" s="308" t="s">
        <v>58</v>
      </c>
      <c r="D11" s="309"/>
      <c r="E11" s="310"/>
      <c r="F11" s="82"/>
      <c r="G11" s="220"/>
    </row>
    <row r="12" spans="1:7" ht="20.100000000000001" customHeight="1" x14ac:dyDescent="0.25">
      <c r="A12" s="320"/>
      <c r="B12" s="313" t="s">
        <v>113</v>
      </c>
      <c r="C12" s="154"/>
      <c r="D12" s="155"/>
      <c r="E12" s="156"/>
      <c r="F12" s="157">
        <f t="shared" ref="F12:F17" si="0">D12*E12</f>
        <v>0</v>
      </c>
      <c r="G12" s="221"/>
    </row>
    <row r="13" spans="1:7" ht="20.100000000000001" customHeight="1" x14ac:dyDescent="0.25">
      <c r="A13" s="320"/>
      <c r="B13" s="313"/>
      <c r="C13" s="154"/>
      <c r="D13" s="155"/>
      <c r="E13" s="156"/>
      <c r="F13" s="157">
        <f t="shared" si="0"/>
        <v>0</v>
      </c>
      <c r="G13" s="221"/>
    </row>
    <row r="14" spans="1:7" ht="20.100000000000001" customHeight="1" x14ac:dyDescent="0.25">
      <c r="A14" s="320"/>
      <c r="B14" s="314"/>
      <c r="C14" s="154"/>
      <c r="D14" s="155"/>
      <c r="E14" s="156"/>
      <c r="F14" s="157">
        <f t="shared" si="0"/>
        <v>0</v>
      </c>
      <c r="G14" s="221"/>
    </row>
    <row r="15" spans="1:7" ht="20.100000000000001" customHeight="1" x14ac:dyDescent="0.25">
      <c r="A15" s="321"/>
      <c r="B15" s="318" t="s">
        <v>114</v>
      </c>
      <c r="C15" s="158"/>
      <c r="D15" s="158"/>
      <c r="E15" s="159"/>
      <c r="F15" s="160">
        <f t="shared" si="0"/>
        <v>0</v>
      </c>
      <c r="G15" s="221"/>
    </row>
    <row r="16" spans="1:7"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D18*E18</f>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IF($G19="","Attention la case G n'est pas remplie","ok")</f>
        <v>Attention la case G n'est pas remplie</v>
      </c>
    </row>
    <row r="20" spans="1:8" ht="20.100000000000001" customHeight="1" x14ac:dyDescent="0.25">
      <c r="A20" s="321"/>
      <c r="B20" s="313"/>
      <c r="C20" s="158"/>
      <c r="D20" s="158"/>
      <c r="E20" s="159"/>
      <c r="F20" s="160">
        <f>D20*E20</f>
        <v>0</v>
      </c>
      <c r="G20" s="212"/>
      <c r="H20" s="37"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1">D23*E23</f>
        <v>0</v>
      </c>
      <c r="G23" s="168"/>
      <c r="H23" s="208"/>
    </row>
    <row r="24" spans="1:8" ht="20.100000000000001" customHeight="1" x14ac:dyDescent="0.2">
      <c r="A24" s="321"/>
      <c r="B24" s="316"/>
      <c r="C24" s="162"/>
      <c r="D24" s="162"/>
      <c r="E24" s="162"/>
      <c r="F24" s="167">
        <f t="shared" si="1"/>
        <v>0</v>
      </c>
      <c r="G24" s="168"/>
      <c r="H24" s="208"/>
    </row>
    <row r="25" spans="1:8" ht="20.100000000000001" customHeight="1" x14ac:dyDescent="0.2">
      <c r="A25" s="321"/>
      <c r="B25" s="317"/>
      <c r="C25" s="162"/>
      <c r="D25" s="162"/>
      <c r="E25" s="162"/>
      <c r="F25" s="167">
        <f t="shared" si="1"/>
        <v>0</v>
      </c>
      <c r="G25" s="168"/>
      <c r="H25" s="208"/>
    </row>
    <row r="26" spans="1:8" ht="20.100000000000001" customHeight="1" x14ac:dyDescent="0.2">
      <c r="A26" s="321"/>
      <c r="B26" s="318" t="s">
        <v>118</v>
      </c>
      <c r="C26" s="162"/>
      <c r="D26" s="162"/>
      <c r="E26" s="162"/>
      <c r="F26" s="160">
        <f t="shared" si="1"/>
        <v>0</v>
      </c>
      <c r="G26" s="212"/>
      <c r="H26" s="37" t="str">
        <f>IF($G26="","Attention la case G n'est pas remplie","ok")</f>
        <v>Attention la case G n'est pas remplie</v>
      </c>
    </row>
    <row r="27" spans="1:8" ht="20.100000000000001" customHeight="1" x14ac:dyDescent="0.2">
      <c r="A27" s="321"/>
      <c r="B27" s="313"/>
      <c r="C27" s="162"/>
      <c r="D27" s="162"/>
      <c r="E27" s="162"/>
      <c r="F27" s="160">
        <f t="shared" si="1"/>
        <v>0</v>
      </c>
      <c r="G27" s="212"/>
      <c r="H27" s="37" t="str">
        <f>IF($G27="","Attention la case G n'est pas remplie","ok")</f>
        <v>Attention la case G n'est pas remplie</v>
      </c>
    </row>
    <row r="28" spans="1:8" ht="20.100000000000001" customHeight="1" x14ac:dyDescent="0.2">
      <c r="A28" s="321"/>
      <c r="B28" s="313"/>
      <c r="C28" s="162"/>
      <c r="D28" s="162"/>
      <c r="E28" s="162"/>
      <c r="F28" s="160">
        <f t="shared" si="1"/>
        <v>0</v>
      </c>
      <c r="G28" s="212"/>
      <c r="H28" s="37" t="str">
        <f>IF($G28="","Attention la case G n'est pas remplie","ok")</f>
        <v>Attention la case G n'est pas remplie</v>
      </c>
    </row>
    <row r="29" spans="1:8" ht="20.100000000000001" customHeight="1" x14ac:dyDescent="0.2">
      <c r="A29" s="320"/>
      <c r="B29" s="315" t="s">
        <v>117</v>
      </c>
      <c r="C29" s="169"/>
      <c r="D29" s="162"/>
      <c r="E29" s="162"/>
      <c r="F29" s="170">
        <f t="shared" si="1"/>
        <v>0</v>
      </c>
      <c r="G29" s="168"/>
      <c r="H29" s="208"/>
    </row>
    <row r="30" spans="1:8" ht="20.100000000000001" customHeight="1" x14ac:dyDescent="0.2">
      <c r="A30" s="320"/>
      <c r="B30" s="316"/>
      <c r="C30" s="169"/>
      <c r="D30" s="162"/>
      <c r="E30" s="162"/>
      <c r="F30" s="170">
        <f t="shared" si="1"/>
        <v>0</v>
      </c>
      <c r="G30" s="168"/>
      <c r="H30" s="208"/>
    </row>
    <row r="31" spans="1:8" ht="20.100000000000001" customHeight="1" x14ac:dyDescent="0.2">
      <c r="A31" s="320"/>
      <c r="B31" s="317"/>
      <c r="C31" s="169"/>
      <c r="D31" s="162"/>
      <c r="E31" s="162"/>
      <c r="F31" s="170">
        <f t="shared" si="1"/>
        <v>0</v>
      </c>
      <c r="G31" s="168"/>
      <c r="H31" s="208"/>
    </row>
    <row r="32" spans="1:8" ht="20.100000000000001" customHeight="1" x14ac:dyDescent="0.2">
      <c r="A32" s="321"/>
      <c r="B32" s="318" t="s">
        <v>119</v>
      </c>
      <c r="C32" s="162"/>
      <c r="D32" s="162"/>
      <c r="E32" s="162"/>
      <c r="F32" s="170">
        <f t="shared" si="1"/>
        <v>0</v>
      </c>
      <c r="G32" s="212"/>
      <c r="H32" s="37" t="str">
        <f>IF($G32="","Attention la case G n'est pas remplie","ok")</f>
        <v>Attention la case G n'est pas remplie</v>
      </c>
    </row>
    <row r="33" spans="1:8" ht="20.100000000000001" customHeight="1" x14ac:dyDescent="0.2">
      <c r="A33" s="321"/>
      <c r="B33" s="313"/>
      <c r="C33" s="171"/>
      <c r="D33" s="171"/>
      <c r="E33" s="171"/>
      <c r="F33" s="170">
        <f t="shared" si="1"/>
        <v>0</v>
      </c>
      <c r="G33" s="213"/>
      <c r="H33" s="37" t="str">
        <f>IF($G33="","Attention la case G n'est pas remplie","ok")</f>
        <v>Attention la case G n'est pas remplie</v>
      </c>
    </row>
    <row r="34" spans="1:8" ht="20.100000000000001" customHeight="1" x14ac:dyDescent="0.2">
      <c r="A34" s="321"/>
      <c r="B34" s="313"/>
      <c r="C34" s="171"/>
      <c r="D34" s="171"/>
      <c r="E34" s="171"/>
      <c r="F34" s="170">
        <f t="shared" si="1"/>
        <v>0</v>
      </c>
      <c r="G34" s="214"/>
      <c r="H34" s="37" t="str">
        <f>IF($G34="","Attention la case G n'est pas remplie","ok")</f>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228</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132</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291" t="s">
        <v>123</v>
      </c>
      <c r="B55" s="292"/>
      <c r="C55" s="292"/>
      <c r="D55" s="292"/>
      <c r="E55" s="292"/>
      <c r="F55" s="292"/>
      <c r="G55" s="292"/>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iAEBkx+fQYQ05FO/q8Gn2//kTj0kxWYFWeODH7RK1mNDT7qEzmmQa0ZBrpKc3wc/L863guXn1L5qSwJYtWFGhg==" saltValue="ce2waOUHQe2ReVej1ZOo6A==" spinCount="100000" sheet="1" objects="1" scenarios="1"/>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1"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 type="decimal" allowBlank="1" showInputMessage="1" showErrorMessage="1" sqref="D12:E20 D23:E34 F36:F40 D46:D50" xr:uid="{00000000-0002-0000-0A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A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I65"/>
  <sheetViews>
    <sheetView showGridLines="0" topLeftCell="A8" zoomScale="70" zoomScaleNormal="70" zoomScaleSheetLayoutView="100" workbookViewId="0">
      <selection activeCell="I19" sqref="I19"/>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5" style="2" customWidth="1"/>
    <col min="7" max="7" width="18.7109375" style="10" customWidth="1"/>
    <col min="8" max="8" width="30.5703125" style="2" customWidth="1"/>
    <col min="9" max="9" width="22.7109375" style="2" customWidth="1"/>
    <col min="10" max="10" width="8.7109375" style="2" customWidth="1"/>
    <col min="11" max="16384" width="10.85546875" style="2"/>
  </cols>
  <sheetData>
    <row r="1" spans="1:9" ht="52.5" customHeight="1" thickBot="1" x14ac:dyDescent="0.25">
      <c r="A1" s="337" t="s">
        <v>223</v>
      </c>
      <c r="B1" s="338"/>
      <c r="C1" s="338"/>
      <c r="D1" s="338"/>
      <c r="E1" s="338"/>
      <c r="F1" s="338"/>
      <c r="G1" s="339"/>
    </row>
    <row r="2" spans="1:9" ht="20.100000000000001" customHeight="1" x14ac:dyDescent="0.2">
      <c r="A2" s="45"/>
      <c r="B2" s="46"/>
      <c r="C2" s="46"/>
      <c r="D2" s="46"/>
      <c r="E2" s="46"/>
      <c r="F2" s="46"/>
      <c r="G2" s="47"/>
    </row>
    <row r="3" spans="1:9" ht="20.100000000000001" customHeight="1" thickBot="1" x14ac:dyDescent="0.25">
      <c r="A3" s="75" t="s">
        <v>37</v>
      </c>
      <c r="C3" s="334"/>
      <c r="D3" s="335"/>
      <c r="E3" s="335"/>
      <c r="F3" s="46"/>
      <c r="G3" s="47"/>
    </row>
    <row r="4" spans="1:9" ht="18" customHeight="1" thickBot="1" x14ac:dyDescent="0.25">
      <c r="A4" s="75" t="s">
        <v>38</v>
      </c>
      <c r="C4" s="348"/>
      <c r="D4" s="351"/>
      <c r="E4" s="352"/>
      <c r="G4" s="9"/>
    </row>
    <row r="5" spans="1:9" ht="18" customHeight="1" thickBot="1" x14ac:dyDescent="0.25">
      <c r="A5" s="75" t="s">
        <v>29</v>
      </c>
      <c r="C5" s="348"/>
      <c r="D5" s="351"/>
      <c r="E5" s="352"/>
    </row>
    <row r="6" spans="1:9" ht="18" customHeight="1" thickBot="1" x14ac:dyDescent="0.25">
      <c r="A6" s="75" t="s">
        <v>39</v>
      </c>
      <c r="C6" s="348"/>
      <c r="D6" s="349"/>
      <c r="E6" s="350"/>
    </row>
    <row r="7" spans="1:9" ht="18" customHeight="1" thickBot="1" x14ac:dyDescent="0.25">
      <c r="A7" s="75" t="s">
        <v>18</v>
      </c>
      <c r="C7" s="348"/>
      <c r="D7" s="349"/>
      <c r="E7" s="350"/>
    </row>
    <row r="8" spans="1:9" ht="36" customHeight="1" thickBot="1" x14ac:dyDescent="0.25">
      <c r="B8" s="2"/>
      <c r="F8" s="330" t="s">
        <v>134</v>
      </c>
      <c r="G8" s="330"/>
    </row>
    <row r="9" spans="1:9" s="8" customFormat="1" ht="30" customHeight="1" thickBot="1" x14ac:dyDescent="0.3">
      <c r="A9" s="11" t="s">
        <v>41</v>
      </c>
      <c r="B9" s="12"/>
      <c r="C9" s="13"/>
      <c r="D9" s="13"/>
      <c r="E9" s="13"/>
      <c r="F9" s="14" t="s">
        <v>111</v>
      </c>
      <c r="G9" s="15" t="s">
        <v>42</v>
      </c>
    </row>
    <row r="10" spans="1:9" s="8" customFormat="1" ht="44.25" customHeight="1" x14ac:dyDescent="0.25">
      <c r="A10" s="16" t="s">
        <v>43</v>
      </c>
      <c r="B10" s="85"/>
      <c r="C10" s="17" t="s">
        <v>107</v>
      </c>
      <c r="D10" s="17" t="s">
        <v>108</v>
      </c>
      <c r="E10" s="18" t="s">
        <v>110</v>
      </c>
      <c r="F10" s="182">
        <f>+F21+F35</f>
        <v>0</v>
      </c>
      <c r="G10" s="183">
        <f>+G21+G35</f>
        <v>0</v>
      </c>
    </row>
    <row r="11" spans="1:9" ht="20.100000000000001" customHeight="1" x14ac:dyDescent="0.25">
      <c r="A11" s="319" t="s">
        <v>44</v>
      </c>
      <c r="B11" s="89" t="s">
        <v>60</v>
      </c>
      <c r="C11" s="308" t="s">
        <v>58</v>
      </c>
      <c r="D11" s="309"/>
      <c r="E11" s="310"/>
      <c r="F11" s="82"/>
      <c r="G11" s="220"/>
    </row>
    <row r="12" spans="1:9" ht="20.100000000000001" customHeight="1" x14ac:dyDescent="0.25">
      <c r="A12" s="320"/>
      <c r="B12" s="313" t="s">
        <v>113</v>
      </c>
      <c r="C12" s="154"/>
      <c r="D12" s="155"/>
      <c r="E12" s="156"/>
      <c r="F12" s="157">
        <f t="shared" ref="F12:F19" si="0">D12*E12</f>
        <v>0</v>
      </c>
      <c r="G12" s="221"/>
      <c r="I12" s="215"/>
    </row>
    <row r="13" spans="1:9" ht="20.100000000000001" customHeight="1" x14ac:dyDescent="0.25">
      <c r="A13" s="320"/>
      <c r="B13" s="313"/>
      <c r="C13" s="154"/>
      <c r="D13" s="155"/>
      <c r="E13" s="156"/>
      <c r="F13" s="157">
        <f t="shared" si="0"/>
        <v>0</v>
      </c>
      <c r="G13" s="221"/>
    </row>
    <row r="14" spans="1:9" ht="20.100000000000001" customHeight="1" x14ac:dyDescent="0.25">
      <c r="A14" s="320"/>
      <c r="B14" s="314"/>
      <c r="C14" s="154"/>
      <c r="D14" s="155"/>
      <c r="E14" s="156"/>
      <c r="F14" s="157">
        <f t="shared" si="0"/>
        <v>0</v>
      </c>
      <c r="G14" s="221"/>
    </row>
    <row r="15" spans="1:9" ht="20.100000000000001" customHeight="1" x14ac:dyDescent="0.25">
      <c r="A15" s="321"/>
      <c r="B15" s="318" t="s">
        <v>114</v>
      </c>
      <c r="C15" s="158"/>
      <c r="D15" s="158"/>
      <c r="E15" s="159"/>
      <c r="F15" s="160">
        <f t="shared" si="0"/>
        <v>0</v>
      </c>
      <c r="G15" s="221"/>
    </row>
    <row r="16" spans="1:9"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D18*E18</f>
        <v>0</v>
      </c>
      <c r="G18" s="212"/>
      <c r="H18" s="37" t="str">
        <f>IF($G18="","Attention la case G n'est pas remplie","ok")</f>
        <v>Attention la case G n'est pas remplie</v>
      </c>
    </row>
    <row r="19" spans="1:8" ht="20.100000000000001" customHeight="1" x14ac:dyDescent="0.25">
      <c r="A19" s="320"/>
      <c r="B19" s="313"/>
      <c r="C19" s="161"/>
      <c r="D19" s="158"/>
      <c r="E19" s="159"/>
      <c r="F19" s="160">
        <f t="shared" si="0"/>
        <v>0</v>
      </c>
      <c r="G19" s="212"/>
      <c r="H19" s="37" t="str">
        <f>IF($G19="","Attention la case G n'est pas remplie","ok")</f>
        <v>Attention la case G n'est pas remplie</v>
      </c>
    </row>
    <row r="20" spans="1:8" ht="20.100000000000001" customHeight="1" x14ac:dyDescent="0.25">
      <c r="A20" s="321"/>
      <c r="B20" s="313"/>
      <c r="C20" s="158"/>
      <c r="D20" s="158"/>
      <c r="E20" s="159"/>
      <c r="F20" s="160">
        <f>D20*E20</f>
        <v>0</v>
      </c>
      <c r="G20" s="212"/>
      <c r="H20" s="37"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1">D23*E23</f>
        <v>0</v>
      </c>
      <c r="G23" s="168"/>
      <c r="H23" s="208"/>
    </row>
    <row r="24" spans="1:8" ht="20.100000000000001" customHeight="1" x14ac:dyDescent="0.2">
      <c r="A24" s="321"/>
      <c r="B24" s="316"/>
      <c r="C24" s="162"/>
      <c r="D24" s="162"/>
      <c r="E24" s="162"/>
      <c r="F24" s="167">
        <f t="shared" si="1"/>
        <v>0</v>
      </c>
      <c r="G24" s="168"/>
      <c r="H24" s="208"/>
    </row>
    <row r="25" spans="1:8" ht="20.100000000000001" customHeight="1" x14ac:dyDescent="0.2">
      <c r="A25" s="321"/>
      <c r="B25" s="317"/>
      <c r="C25" s="162"/>
      <c r="D25" s="162"/>
      <c r="E25" s="162"/>
      <c r="F25" s="167">
        <f t="shared" si="1"/>
        <v>0</v>
      </c>
      <c r="G25" s="168"/>
      <c r="H25" s="208"/>
    </row>
    <row r="26" spans="1:8" ht="20.100000000000001" customHeight="1" x14ac:dyDescent="0.2">
      <c r="A26" s="321"/>
      <c r="B26" s="318" t="s">
        <v>118</v>
      </c>
      <c r="C26" s="162"/>
      <c r="D26" s="162"/>
      <c r="E26" s="162"/>
      <c r="F26" s="160">
        <f t="shared" si="1"/>
        <v>0</v>
      </c>
      <c r="G26" s="212"/>
      <c r="H26" s="37" t="str">
        <f>IF($G26="","Attention la case G n'est pas remplie","ok")</f>
        <v>Attention la case G n'est pas remplie</v>
      </c>
    </row>
    <row r="27" spans="1:8" ht="20.100000000000001" customHeight="1" x14ac:dyDescent="0.2">
      <c r="A27" s="321"/>
      <c r="B27" s="313"/>
      <c r="C27" s="162"/>
      <c r="D27" s="162"/>
      <c r="E27" s="162"/>
      <c r="F27" s="160">
        <f t="shared" si="1"/>
        <v>0</v>
      </c>
      <c r="G27" s="212"/>
      <c r="H27" s="37" t="str">
        <f>IF($G27="","Attention la case G n'est pas remplie","ok")</f>
        <v>Attention la case G n'est pas remplie</v>
      </c>
    </row>
    <row r="28" spans="1:8" ht="20.100000000000001" customHeight="1" x14ac:dyDescent="0.2">
      <c r="A28" s="321"/>
      <c r="B28" s="313"/>
      <c r="C28" s="162"/>
      <c r="D28" s="162"/>
      <c r="E28" s="162"/>
      <c r="F28" s="160">
        <f t="shared" si="1"/>
        <v>0</v>
      </c>
      <c r="G28" s="212"/>
      <c r="H28" s="37" t="str">
        <f>IF($G28="","Attention la case G n'est pas remplie","ok")</f>
        <v>Attention la case G n'est pas remplie</v>
      </c>
    </row>
    <row r="29" spans="1:8" ht="20.100000000000001" customHeight="1" x14ac:dyDescent="0.2">
      <c r="A29" s="320"/>
      <c r="B29" s="315" t="s">
        <v>117</v>
      </c>
      <c r="C29" s="169"/>
      <c r="D29" s="162"/>
      <c r="E29" s="162"/>
      <c r="F29" s="170">
        <f t="shared" si="1"/>
        <v>0</v>
      </c>
      <c r="G29" s="168"/>
      <c r="H29" s="208"/>
    </row>
    <row r="30" spans="1:8" ht="20.100000000000001" customHeight="1" x14ac:dyDescent="0.2">
      <c r="A30" s="320"/>
      <c r="B30" s="316"/>
      <c r="C30" s="169"/>
      <c r="D30" s="162"/>
      <c r="E30" s="162"/>
      <c r="F30" s="170">
        <f t="shared" si="1"/>
        <v>0</v>
      </c>
      <c r="G30" s="168"/>
      <c r="H30" s="208"/>
    </row>
    <row r="31" spans="1:8" ht="20.100000000000001" customHeight="1" x14ac:dyDescent="0.2">
      <c r="A31" s="320"/>
      <c r="B31" s="317"/>
      <c r="C31" s="169"/>
      <c r="D31" s="162"/>
      <c r="E31" s="162"/>
      <c r="F31" s="170">
        <f t="shared" si="1"/>
        <v>0</v>
      </c>
      <c r="G31" s="168"/>
      <c r="H31" s="208"/>
    </row>
    <row r="32" spans="1:8" ht="20.100000000000001" customHeight="1" x14ac:dyDescent="0.2">
      <c r="A32" s="321"/>
      <c r="B32" s="318" t="s">
        <v>119</v>
      </c>
      <c r="C32" s="162"/>
      <c r="D32" s="162"/>
      <c r="E32" s="162"/>
      <c r="F32" s="170">
        <f t="shared" si="1"/>
        <v>0</v>
      </c>
      <c r="G32" s="212"/>
      <c r="H32" s="37" t="str">
        <f>IF($G32="","Attention la case G n'est pas remplie","ok")</f>
        <v>Attention la case G n'est pas remplie</v>
      </c>
    </row>
    <row r="33" spans="1:8" ht="20.100000000000001" customHeight="1" x14ac:dyDescent="0.2">
      <c r="A33" s="321"/>
      <c r="B33" s="313"/>
      <c r="C33" s="171"/>
      <c r="D33" s="171"/>
      <c r="E33" s="171"/>
      <c r="F33" s="170">
        <f t="shared" si="1"/>
        <v>0</v>
      </c>
      <c r="G33" s="213"/>
      <c r="H33" s="37" t="str">
        <f>IF($G33="","Attention la case G n'est pas remplie","ok")</f>
        <v>Attention la case G n'est pas remplie</v>
      </c>
    </row>
    <row r="34" spans="1:8" ht="20.100000000000001" customHeight="1" x14ac:dyDescent="0.2">
      <c r="A34" s="321"/>
      <c r="B34" s="313"/>
      <c r="C34" s="171"/>
      <c r="D34" s="171"/>
      <c r="E34" s="171"/>
      <c r="F34" s="170">
        <f t="shared" si="1"/>
        <v>0</v>
      </c>
      <c r="G34" s="214"/>
      <c r="H34" s="37" t="str">
        <f>IF($G34="","Attention la case G n'est pas remplie","ok")</f>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228</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133</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291" t="s">
        <v>123</v>
      </c>
      <c r="B55" s="292"/>
      <c r="C55" s="292"/>
      <c r="D55" s="292"/>
      <c r="E55" s="292"/>
      <c r="F55" s="292"/>
      <c r="G55" s="292"/>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WVRqVKN5LBUi9dOzRqydrsAWR3vPTldIA3ImO3sTM7xR+XSc/zIg1VU9eZAdLUk/JGD9rBLJJSQcBvc2drAK7A==" saltValue="TOYqg/cV7od/FEkdZV3VTA==" spinCount="100000" sheet="1" objects="1" scenarios="1"/>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B00-000008000000}"/>
    <dataValidation type="decimal" allowBlank="1" showInputMessage="1" showErrorMessage="1" sqref="D12:E20 D23:E34 F36:F40 D46:D50" xr:uid="{00000000-0002-0000-0B00-000009000000}">
      <formula1>0</formula1>
      <formula2>1000000000</formula2>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A000000}">
          <x14:formula1>
            <xm:f>'NE PAS SUPPRIMER Gestion liste'!$A$2:$A$6</xm:f>
          </x14:formula1>
          <xm:sqref>C3:E3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L143"/>
  <sheetViews>
    <sheetView topLeftCell="A65" zoomScale="60" zoomScaleNormal="60" workbookViewId="0">
      <selection activeCell="C91" sqref="C91"/>
    </sheetView>
  </sheetViews>
  <sheetFormatPr baseColWidth="10" defaultColWidth="10.85546875" defaultRowHeight="12.75" x14ac:dyDescent="0.25"/>
  <cols>
    <col min="1" max="1" width="22" style="48" customWidth="1"/>
    <col min="2" max="5" width="42.28515625" style="48" customWidth="1"/>
    <col min="6" max="6" width="38" style="48" customWidth="1"/>
    <col min="7" max="8" width="22" style="48" customWidth="1"/>
    <col min="9" max="9" width="22" style="201" customWidth="1"/>
    <col min="10" max="11" width="22" style="48" customWidth="1"/>
    <col min="12" max="12" width="58.85546875" style="3" customWidth="1"/>
    <col min="13" max="16384" width="10.85546875" style="48"/>
  </cols>
  <sheetData>
    <row r="1" spans="1:12" ht="58.5" customHeight="1" thickBot="1" x14ac:dyDescent="0.3">
      <c r="A1" s="359" t="s">
        <v>224</v>
      </c>
      <c r="B1" s="360"/>
      <c r="C1" s="360"/>
      <c r="D1" s="360"/>
      <c r="E1" s="360"/>
      <c r="F1" s="360"/>
      <c r="G1" s="360"/>
      <c r="H1" s="360"/>
      <c r="I1" s="361"/>
    </row>
    <row r="2" spans="1:12" ht="15" x14ac:dyDescent="0.25">
      <c r="A2" s="49"/>
      <c r="B2" s="49"/>
      <c r="C2" s="49"/>
      <c r="D2" s="49"/>
      <c r="E2" s="49"/>
      <c r="F2" s="49"/>
      <c r="G2" s="49"/>
      <c r="H2" s="49"/>
      <c r="I2" s="200"/>
      <c r="J2" s="49"/>
      <c r="K2" s="49"/>
    </row>
    <row r="3" spans="1:12" ht="30" customHeight="1" x14ac:dyDescent="0.25">
      <c r="A3" s="50" t="s">
        <v>38</v>
      </c>
      <c r="B3" s="49"/>
      <c r="C3" s="362">
        <f>'A - Equipe Coordonnateur'!C4:E4</f>
        <v>0</v>
      </c>
      <c r="D3" s="362"/>
      <c r="E3" s="362"/>
      <c r="F3" s="123"/>
      <c r="G3" s="123"/>
      <c r="H3" s="123"/>
    </row>
    <row r="4" spans="1:12" ht="18" x14ac:dyDescent="0.25">
      <c r="A4" s="50"/>
      <c r="B4" s="49"/>
      <c r="C4" s="59"/>
      <c r="D4" s="59"/>
      <c r="E4" s="59"/>
      <c r="F4" s="49"/>
      <c r="G4" s="355" t="s">
        <v>134</v>
      </c>
      <c r="H4" s="355"/>
      <c r="I4" s="355"/>
      <c r="J4" s="49"/>
      <c r="K4" s="49"/>
    </row>
    <row r="5" spans="1:12" ht="15" customHeight="1" thickBot="1" x14ac:dyDescent="0.3">
      <c r="A5" s="50" t="s">
        <v>135</v>
      </c>
      <c r="B5" s="49"/>
      <c r="C5" s="363">
        <f>'A - Equipe Coordonnateur'!C5:E5</f>
        <v>0</v>
      </c>
      <c r="D5" s="363"/>
      <c r="E5" s="363"/>
      <c r="F5" s="126"/>
      <c r="J5" s="123"/>
      <c r="K5" s="123"/>
    </row>
    <row r="6" spans="1:12" ht="15.75" customHeight="1" thickBot="1" x14ac:dyDescent="0.3">
      <c r="B6" s="357" t="s">
        <v>49</v>
      </c>
      <c r="C6" s="358"/>
      <c r="D6" s="358"/>
      <c r="E6" s="358"/>
      <c r="F6" s="358"/>
      <c r="G6" s="358"/>
      <c r="H6" s="358"/>
      <c r="I6" s="358"/>
      <c r="J6" s="3"/>
      <c r="K6" s="3"/>
    </row>
    <row r="7" spans="1:12" ht="39" thickBot="1" x14ac:dyDescent="0.3">
      <c r="A7" s="51" t="s">
        <v>41</v>
      </c>
      <c r="B7" s="125" t="s">
        <v>204</v>
      </c>
      <c r="C7" s="125" t="s">
        <v>205</v>
      </c>
      <c r="D7" s="125" t="s">
        <v>206</v>
      </c>
      <c r="E7" s="125" t="s">
        <v>207</v>
      </c>
      <c r="F7" s="125" t="s">
        <v>208</v>
      </c>
      <c r="G7" s="115" t="s">
        <v>50</v>
      </c>
      <c r="H7" s="118" t="s">
        <v>112</v>
      </c>
      <c r="I7" s="202" t="s">
        <v>51</v>
      </c>
      <c r="J7" s="3"/>
      <c r="L7" s="48"/>
    </row>
    <row r="8" spans="1:12" ht="41.25" customHeight="1" x14ac:dyDescent="0.25">
      <c r="A8" s="52" t="s">
        <v>52</v>
      </c>
      <c r="B8" s="53"/>
      <c r="C8" s="53"/>
      <c r="D8" s="53"/>
      <c r="E8" s="53"/>
      <c r="F8" s="53"/>
      <c r="G8" s="116"/>
      <c r="H8" s="119"/>
      <c r="I8" s="203">
        <f>SUM(B8:F8)</f>
        <v>0</v>
      </c>
      <c r="J8" s="3"/>
      <c r="L8" s="48"/>
    </row>
    <row r="9" spans="1:12" ht="41.25" customHeight="1" x14ac:dyDescent="0.25">
      <c r="A9" s="52" t="s">
        <v>109</v>
      </c>
      <c r="B9" s="53"/>
      <c r="C9" s="53"/>
      <c r="D9" s="53"/>
      <c r="E9" s="53"/>
      <c r="F9" s="53"/>
      <c r="G9" s="117"/>
      <c r="H9" s="120"/>
      <c r="I9" s="203">
        <f t="shared" ref="I9:I14" si="0">SUM(B9:F9)</f>
        <v>0</v>
      </c>
      <c r="J9" s="3"/>
      <c r="L9" s="48"/>
    </row>
    <row r="10" spans="1:12" ht="15" x14ac:dyDescent="0.25">
      <c r="A10" s="54" t="s">
        <v>63</v>
      </c>
      <c r="B10" s="53"/>
      <c r="C10" s="53"/>
      <c r="D10" s="53"/>
      <c r="E10" s="53"/>
      <c r="F10" s="53"/>
      <c r="G10" s="117"/>
      <c r="H10" s="120"/>
      <c r="I10" s="203">
        <f t="shared" si="0"/>
        <v>0</v>
      </c>
      <c r="J10" s="3"/>
      <c r="L10" s="48"/>
    </row>
    <row r="11" spans="1:12" ht="25.5" x14ac:dyDescent="0.25">
      <c r="A11" s="54" t="s">
        <v>62</v>
      </c>
      <c r="B11" s="53"/>
      <c r="C11" s="53"/>
      <c r="D11" s="53"/>
      <c r="E11" s="53"/>
      <c r="F11" s="53"/>
      <c r="G11" s="117"/>
      <c r="H11" s="120"/>
      <c r="I11" s="203">
        <f t="shared" si="0"/>
        <v>0</v>
      </c>
      <c r="J11" s="3"/>
      <c r="L11" s="48"/>
    </row>
    <row r="12" spans="1:12" ht="57" customHeight="1" x14ac:dyDescent="0.25">
      <c r="A12" s="55" t="s">
        <v>64</v>
      </c>
      <c r="B12" s="101"/>
      <c r="C12" s="101"/>
      <c r="D12" s="101"/>
      <c r="E12" s="101"/>
      <c r="F12" s="101"/>
      <c r="G12" s="117"/>
      <c r="H12" s="120"/>
      <c r="I12" s="203">
        <f t="shared" si="0"/>
        <v>0</v>
      </c>
      <c r="J12" s="3"/>
      <c r="L12" s="48"/>
    </row>
    <row r="13" spans="1:12" ht="15" x14ac:dyDescent="0.25">
      <c r="A13" s="55" t="s">
        <v>67</v>
      </c>
      <c r="B13" s="101"/>
      <c r="C13" s="101"/>
      <c r="D13" s="101"/>
      <c r="E13" s="101"/>
      <c r="F13" s="101"/>
      <c r="G13" s="117"/>
      <c r="H13" s="120"/>
      <c r="I13" s="203">
        <f t="shared" si="0"/>
        <v>0</v>
      </c>
      <c r="J13" s="3"/>
      <c r="L13" s="48"/>
    </row>
    <row r="14" spans="1:12" ht="15.75" thickBot="1" x14ac:dyDescent="0.3">
      <c r="A14" s="57" t="s">
        <v>54</v>
      </c>
      <c r="B14" s="100"/>
      <c r="C14" s="100"/>
      <c r="D14" s="100"/>
      <c r="E14" s="100"/>
      <c r="F14" s="100"/>
      <c r="G14" s="117"/>
      <c r="H14" s="120"/>
      <c r="I14" s="203">
        <f t="shared" si="0"/>
        <v>0</v>
      </c>
      <c r="J14" s="3"/>
      <c r="L14" s="48"/>
    </row>
    <row r="15" spans="1:12" ht="33.75" customHeight="1" thickBot="1" x14ac:dyDescent="0.3">
      <c r="A15" s="58" t="s">
        <v>19</v>
      </c>
      <c r="B15" s="207">
        <f>SUM(B8,B10,B11,B12,B13,B14)</f>
        <v>0</v>
      </c>
      <c r="C15" s="207">
        <f t="shared" ref="C15:F15" si="1">SUM(C8,C10,C11,C12,C13,C14)</f>
        <v>0</v>
      </c>
      <c r="D15" s="207">
        <f t="shared" si="1"/>
        <v>0</v>
      </c>
      <c r="E15" s="207">
        <f t="shared" si="1"/>
        <v>0</v>
      </c>
      <c r="F15" s="207">
        <f t="shared" si="1"/>
        <v>0</v>
      </c>
      <c r="G15" s="127"/>
      <c r="H15" s="128"/>
      <c r="I15" s="204">
        <f>SUM(B15:F15)</f>
        <v>0</v>
      </c>
      <c r="J15" s="79" t="str">
        <f>IF(I15&lt;&gt;'A - Equipe Coordonnateur'!G41,"La somme répartie est différente de l'aide demandée dans l'onglet A - Equipe 1"," ")</f>
        <v xml:space="preserve"> </v>
      </c>
      <c r="L15" s="48"/>
    </row>
    <row r="16" spans="1:12" ht="15" x14ac:dyDescent="0.25">
      <c r="A16" s="59"/>
      <c r="B16" s="60"/>
      <c r="C16" s="60"/>
      <c r="D16" s="60"/>
      <c r="E16" s="60"/>
      <c r="F16" s="60"/>
      <c r="G16" s="60"/>
      <c r="H16" s="60"/>
      <c r="I16" s="205"/>
      <c r="J16" s="76"/>
      <c r="K16" s="60"/>
      <c r="L16" s="79"/>
    </row>
    <row r="17" spans="1:12" ht="15" x14ac:dyDescent="0.25">
      <c r="A17" s="88" t="s">
        <v>68</v>
      </c>
      <c r="B17" s="60"/>
      <c r="C17" s="60"/>
      <c r="D17" s="60"/>
      <c r="E17" s="60"/>
      <c r="F17" s="60"/>
      <c r="G17" s="60"/>
      <c r="H17" s="60"/>
      <c r="I17" s="205"/>
      <c r="J17" s="76"/>
      <c r="K17" s="60"/>
      <c r="L17" s="79"/>
    </row>
    <row r="18" spans="1:12" ht="18" x14ac:dyDescent="0.25">
      <c r="A18" s="59"/>
      <c r="B18" s="60"/>
      <c r="C18" s="60"/>
      <c r="D18" s="60"/>
      <c r="E18" s="60"/>
      <c r="F18" s="60"/>
      <c r="G18" s="355" t="s">
        <v>134</v>
      </c>
      <c r="H18" s="355"/>
      <c r="I18" s="355"/>
      <c r="J18" s="76"/>
      <c r="K18" s="60"/>
      <c r="L18" s="79"/>
    </row>
    <row r="19" spans="1:12" ht="15" customHeight="1" thickBot="1" x14ac:dyDescent="0.3">
      <c r="A19" s="50" t="s">
        <v>20</v>
      </c>
      <c r="B19" s="49"/>
      <c r="C19" s="356">
        <f>'B - Equipe 2'!C5:E5</f>
        <v>0</v>
      </c>
      <c r="D19" s="356"/>
      <c r="E19" s="356"/>
      <c r="F19" s="356"/>
      <c r="J19" s="124"/>
      <c r="K19" s="124"/>
    </row>
    <row r="20" spans="1:12" ht="15.75" thickBot="1" x14ac:dyDescent="0.3">
      <c r="B20" s="357" t="s">
        <v>21</v>
      </c>
      <c r="C20" s="358"/>
      <c r="D20" s="358"/>
      <c r="E20" s="358"/>
      <c r="F20" s="358"/>
      <c r="G20" s="358"/>
      <c r="H20" s="358"/>
      <c r="I20" s="358"/>
      <c r="J20" s="3"/>
      <c r="K20" s="3"/>
    </row>
    <row r="21" spans="1:12" ht="39" thickBot="1" x14ac:dyDescent="0.3">
      <c r="A21" s="51" t="s">
        <v>41</v>
      </c>
      <c r="B21" s="125" t="s">
        <v>204</v>
      </c>
      <c r="C21" s="125" t="s">
        <v>205</v>
      </c>
      <c r="D21" s="125" t="s">
        <v>206</v>
      </c>
      <c r="E21" s="125" t="s">
        <v>207</v>
      </c>
      <c r="F21" s="125" t="s">
        <v>208</v>
      </c>
      <c r="G21" s="115" t="s">
        <v>50</v>
      </c>
      <c r="H21" s="118" t="s">
        <v>112</v>
      </c>
      <c r="I21" s="202" t="s">
        <v>51</v>
      </c>
      <c r="J21" s="3"/>
      <c r="L21" s="48"/>
    </row>
    <row r="22" spans="1:12" ht="42" customHeight="1" x14ac:dyDescent="0.25">
      <c r="A22" s="52" t="s">
        <v>52</v>
      </c>
      <c r="B22" s="53"/>
      <c r="C22" s="53"/>
      <c r="D22" s="53"/>
      <c r="E22" s="53"/>
      <c r="F22" s="53"/>
      <c r="G22" s="116"/>
      <c r="H22" s="119"/>
      <c r="I22" s="203">
        <f t="shared" ref="I22:I28" si="2">SUM(B22:F22)</f>
        <v>0</v>
      </c>
      <c r="J22" s="3"/>
      <c r="L22" s="48"/>
    </row>
    <row r="23" spans="1:12" ht="42" customHeight="1" x14ac:dyDescent="0.25">
      <c r="A23" s="52" t="s">
        <v>65</v>
      </c>
      <c r="B23" s="53"/>
      <c r="C23" s="53"/>
      <c r="D23" s="53"/>
      <c r="E23" s="53"/>
      <c r="F23" s="53"/>
      <c r="G23" s="117"/>
      <c r="H23" s="120"/>
      <c r="I23" s="203">
        <f t="shared" si="2"/>
        <v>0</v>
      </c>
      <c r="J23" s="3"/>
      <c r="L23" s="48"/>
    </row>
    <row r="24" spans="1:12" ht="15" x14ac:dyDescent="0.25">
      <c r="A24" s="54" t="s">
        <v>63</v>
      </c>
      <c r="B24" s="53"/>
      <c r="C24" s="53"/>
      <c r="D24" s="53"/>
      <c r="E24" s="53"/>
      <c r="F24" s="53"/>
      <c r="G24" s="117"/>
      <c r="H24" s="120"/>
      <c r="I24" s="203">
        <f t="shared" si="2"/>
        <v>0</v>
      </c>
      <c r="J24" s="3"/>
      <c r="L24" s="48"/>
    </row>
    <row r="25" spans="1:12" ht="25.5" x14ac:dyDescent="0.25">
      <c r="A25" s="54" t="s">
        <v>61</v>
      </c>
      <c r="B25" s="53"/>
      <c r="C25" s="53"/>
      <c r="D25" s="53"/>
      <c r="E25" s="53"/>
      <c r="F25" s="53"/>
      <c r="G25" s="117"/>
      <c r="H25" s="120"/>
      <c r="I25" s="203">
        <f t="shared" si="2"/>
        <v>0</v>
      </c>
      <c r="J25" s="3"/>
      <c r="L25" s="48"/>
    </row>
    <row r="26" spans="1:12" ht="51" x14ac:dyDescent="0.25">
      <c r="A26" s="55" t="s">
        <v>64</v>
      </c>
      <c r="B26" s="56"/>
      <c r="C26" s="56"/>
      <c r="D26" s="56"/>
      <c r="E26" s="56"/>
      <c r="F26" s="56"/>
      <c r="G26" s="117"/>
      <c r="H26" s="120"/>
      <c r="I26" s="203">
        <f t="shared" si="2"/>
        <v>0</v>
      </c>
      <c r="J26" s="3"/>
      <c r="L26" s="48"/>
    </row>
    <row r="27" spans="1:12" ht="15" x14ac:dyDescent="0.25">
      <c r="A27" s="55" t="s">
        <v>67</v>
      </c>
      <c r="B27" s="56"/>
      <c r="C27" s="56"/>
      <c r="D27" s="56"/>
      <c r="E27" s="56"/>
      <c r="F27" s="56"/>
      <c r="G27" s="117"/>
      <c r="H27" s="120"/>
      <c r="I27" s="203">
        <f t="shared" si="2"/>
        <v>0</v>
      </c>
      <c r="J27" s="3"/>
      <c r="L27" s="48"/>
    </row>
    <row r="28" spans="1:12" ht="15.75" thickBot="1" x14ac:dyDescent="0.3">
      <c r="A28" s="57" t="s">
        <v>54</v>
      </c>
      <c r="B28" s="100"/>
      <c r="C28" s="100"/>
      <c r="D28" s="100"/>
      <c r="E28" s="100"/>
      <c r="F28" s="100"/>
      <c r="G28" s="117"/>
      <c r="H28" s="120"/>
      <c r="I28" s="203">
        <f t="shared" si="2"/>
        <v>0</v>
      </c>
      <c r="J28" s="3"/>
      <c r="L28" s="48"/>
    </row>
    <row r="29" spans="1:12" ht="51.75" customHeight="1" thickBot="1" x14ac:dyDescent="0.3">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SUM(B29:F29)</f>
        <v>0</v>
      </c>
      <c r="J29" s="79" t="str">
        <f>IF(I29&lt;&gt;'B - Equipe 2'!G41,"La somme répartie est différente de l'aide demandée dans l'onglet B - Equipe 2"," ")</f>
        <v xml:space="preserve"> </v>
      </c>
      <c r="L29" s="48"/>
    </row>
    <row r="30" spans="1:12" ht="15" x14ac:dyDescent="0.25">
      <c r="A30" s="59"/>
      <c r="B30" s="60"/>
      <c r="C30" s="60"/>
      <c r="D30" s="60"/>
      <c r="E30" s="60"/>
      <c r="F30" s="60"/>
      <c r="G30" s="60"/>
      <c r="H30" s="60"/>
      <c r="I30" s="205"/>
      <c r="J30" s="76"/>
      <c r="K30" s="60"/>
      <c r="L30" s="79"/>
    </row>
    <row r="31" spans="1:12" ht="15" x14ac:dyDescent="0.25">
      <c r="A31" s="88" t="s">
        <v>68</v>
      </c>
      <c r="B31" s="60"/>
      <c r="C31" s="60"/>
      <c r="D31" s="60"/>
      <c r="E31" s="60"/>
      <c r="F31" s="60"/>
      <c r="G31" s="60"/>
      <c r="H31" s="60"/>
      <c r="I31" s="205"/>
      <c r="J31" s="76"/>
      <c r="K31" s="60"/>
      <c r="L31" s="79"/>
    </row>
    <row r="32" spans="1:12" ht="18" x14ac:dyDescent="0.25">
      <c r="A32" s="59"/>
      <c r="B32" s="60"/>
      <c r="C32" s="60"/>
      <c r="D32" s="60"/>
      <c r="E32" s="60"/>
      <c r="F32" s="60"/>
      <c r="G32" s="355" t="s">
        <v>134</v>
      </c>
      <c r="H32" s="355"/>
      <c r="I32" s="355"/>
      <c r="J32" s="76"/>
      <c r="K32" s="60"/>
    </row>
    <row r="33" spans="1:12" ht="15" customHeight="1" thickBot="1" x14ac:dyDescent="0.3">
      <c r="A33" s="50" t="s">
        <v>22</v>
      </c>
      <c r="B33" s="49"/>
      <c r="C33" s="356" t="e">
        <f>#REF!</f>
        <v>#REF!</v>
      </c>
      <c r="D33" s="356"/>
      <c r="E33" s="356"/>
      <c r="F33" s="356"/>
      <c r="J33" s="124"/>
      <c r="K33" s="124"/>
    </row>
    <row r="34" spans="1:12" ht="15.75" thickBot="1" x14ac:dyDescent="0.3">
      <c r="B34" s="357" t="s">
        <v>23</v>
      </c>
      <c r="C34" s="358"/>
      <c r="D34" s="358"/>
      <c r="E34" s="358"/>
      <c r="F34" s="358"/>
      <c r="G34" s="358"/>
      <c r="H34" s="358"/>
      <c r="I34" s="358"/>
    </row>
    <row r="35" spans="1:12" ht="39" thickBot="1" x14ac:dyDescent="0.3">
      <c r="A35" s="51" t="s">
        <v>41</v>
      </c>
      <c r="B35" s="125" t="s">
        <v>204</v>
      </c>
      <c r="C35" s="125" t="s">
        <v>205</v>
      </c>
      <c r="D35" s="125" t="s">
        <v>206</v>
      </c>
      <c r="E35" s="125" t="s">
        <v>207</v>
      </c>
      <c r="F35" s="125" t="s">
        <v>208</v>
      </c>
      <c r="G35" s="115" t="s">
        <v>50</v>
      </c>
      <c r="H35" s="118" t="s">
        <v>112</v>
      </c>
      <c r="I35" s="202" t="s">
        <v>51</v>
      </c>
      <c r="J35" s="3"/>
      <c r="L35" s="48"/>
    </row>
    <row r="36" spans="1:12" ht="42.75" customHeight="1" x14ac:dyDescent="0.25">
      <c r="A36" s="52" t="s">
        <v>52</v>
      </c>
      <c r="B36" s="53"/>
      <c r="C36" s="53"/>
      <c r="D36" s="53"/>
      <c r="E36" s="53"/>
      <c r="F36" s="53"/>
      <c r="G36" s="116"/>
      <c r="H36" s="119"/>
      <c r="I36" s="203">
        <f t="shared" ref="I36:I42" si="7">SUM(B36:F36)</f>
        <v>0</v>
      </c>
      <c r="J36" s="3"/>
      <c r="L36" s="48"/>
    </row>
    <row r="37" spans="1:12" ht="42.75" customHeight="1" x14ac:dyDescent="0.25">
      <c r="A37" s="52" t="s">
        <v>65</v>
      </c>
      <c r="B37" s="53"/>
      <c r="C37" s="53"/>
      <c r="D37" s="53"/>
      <c r="E37" s="53"/>
      <c r="F37" s="53"/>
      <c r="G37" s="117"/>
      <c r="H37" s="120"/>
      <c r="I37" s="203">
        <f t="shared" si="7"/>
        <v>0</v>
      </c>
      <c r="J37" s="3"/>
      <c r="L37" s="48"/>
    </row>
    <row r="38" spans="1:12" ht="15" x14ac:dyDescent="0.25">
      <c r="A38" s="54" t="s">
        <v>63</v>
      </c>
      <c r="B38" s="53"/>
      <c r="C38" s="53"/>
      <c r="D38" s="53"/>
      <c r="E38" s="53"/>
      <c r="F38" s="53"/>
      <c r="G38" s="117"/>
      <c r="H38" s="120"/>
      <c r="I38" s="203">
        <f t="shared" si="7"/>
        <v>0</v>
      </c>
      <c r="J38" s="3"/>
      <c r="L38" s="48"/>
    </row>
    <row r="39" spans="1:12" ht="25.5" x14ac:dyDescent="0.25">
      <c r="A39" s="54" t="s">
        <v>61</v>
      </c>
      <c r="B39" s="53"/>
      <c r="C39" s="53"/>
      <c r="D39" s="53"/>
      <c r="E39" s="53"/>
      <c r="F39" s="53"/>
      <c r="G39" s="117"/>
      <c r="H39" s="120"/>
      <c r="I39" s="203">
        <f t="shared" si="7"/>
        <v>0</v>
      </c>
      <c r="J39" s="3"/>
      <c r="L39" s="48"/>
    </row>
    <row r="40" spans="1:12" ht="51" x14ac:dyDescent="0.25">
      <c r="A40" s="55" t="s">
        <v>64</v>
      </c>
      <c r="B40" s="56"/>
      <c r="C40" s="56"/>
      <c r="D40" s="56"/>
      <c r="E40" s="56"/>
      <c r="F40" s="56"/>
      <c r="G40" s="117"/>
      <c r="H40" s="120"/>
      <c r="I40" s="203">
        <f t="shared" si="7"/>
        <v>0</v>
      </c>
      <c r="J40" s="3"/>
      <c r="L40" s="48"/>
    </row>
    <row r="41" spans="1:12" ht="15" x14ac:dyDescent="0.25">
      <c r="A41" s="55" t="s">
        <v>67</v>
      </c>
      <c r="B41" s="56"/>
      <c r="C41" s="56"/>
      <c r="D41" s="56"/>
      <c r="E41" s="56"/>
      <c r="F41" s="56"/>
      <c r="G41" s="117"/>
      <c r="H41" s="120"/>
      <c r="I41" s="203">
        <f t="shared" si="7"/>
        <v>0</v>
      </c>
      <c r="J41" s="3"/>
      <c r="L41" s="48"/>
    </row>
    <row r="42" spans="1:12" ht="15.75" thickBot="1" x14ac:dyDescent="0.3">
      <c r="A42" s="57" t="s">
        <v>54</v>
      </c>
      <c r="B42" s="100"/>
      <c r="C42" s="100"/>
      <c r="D42" s="100"/>
      <c r="E42" s="100"/>
      <c r="F42" s="100"/>
      <c r="G42" s="117"/>
      <c r="H42" s="120"/>
      <c r="I42" s="203">
        <f t="shared" si="7"/>
        <v>0</v>
      </c>
      <c r="J42" s="3"/>
      <c r="L42" s="48"/>
    </row>
    <row r="43" spans="1:12" ht="30.75" customHeight="1" thickBot="1" x14ac:dyDescent="0.3">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SUM(B43:F43)</f>
        <v>0</v>
      </c>
      <c r="J43" s="79" t="str">
        <f>IF(I43&lt;&gt;'C - Equipe 3'!G41,"La somme répartie est différente de l'aide demandée dans l'onglet C - Equipe 3"," ")</f>
        <v xml:space="preserve"> </v>
      </c>
      <c r="L43" s="48"/>
    </row>
    <row r="44" spans="1:12" ht="15" x14ac:dyDescent="0.25">
      <c r="A44" s="59"/>
      <c r="B44" s="60"/>
      <c r="C44" s="60"/>
      <c r="D44" s="60"/>
      <c r="E44" s="60"/>
      <c r="F44" s="60"/>
      <c r="G44" s="60"/>
      <c r="H44" s="60"/>
      <c r="I44" s="205"/>
      <c r="J44" s="76"/>
      <c r="K44" s="60"/>
      <c r="L44" s="79"/>
    </row>
    <row r="45" spans="1:12" ht="15" x14ac:dyDescent="0.25">
      <c r="A45" s="88" t="s">
        <v>68</v>
      </c>
      <c r="B45" s="60"/>
      <c r="C45" s="60"/>
      <c r="D45" s="60"/>
      <c r="E45" s="60"/>
      <c r="F45" s="60"/>
      <c r="G45" s="60"/>
      <c r="H45" s="60"/>
      <c r="I45" s="205"/>
      <c r="J45" s="76"/>
      <c r="K45" s="60"/>
      <c r="L45" s="79"/>
    </row>
    <row r="46" spans="1:12" ht="18" x14ac:dyDescent="0.25">
      <c r="A46" s="59"/>
      <c r="B46" s="60"/>
      <c r="C46" s="60"/>
      <c r="D46" s="60"/>
      <c r="E46" s="60"/>
      <c r="F46" s="60"/>
      <c r="G46" s="355" t="s">
        <v>134</v>
      </c>
      <c r="H46" s="355"/>
      <c r="I46" s="355"/>
      <c r="J46" s="76"/>
      <c r="K46" s="60"/>
    </row>
    <row r="47" spans="1:12" ht="19.5" customHeight="1" thickBot="1" x14ac:dyDescent="0.3">
      <c r="A47" s="50" t="s">
        <v>24</v>
      </c>
      <c r="B47" s="49"/>
      <c r="C47" s="356">
        <f>'D - Equipe 4'!C5:E5</f>
        <v>0</v>
      </c>
      <c r="D47" s="356"/>
      <c r="E47" s="356"/>
      <c r="F47" s="356"/>
      <c r="J47" s="124"/>
      <c r="K47" s="124"/>
    </row>
    <row r="48" spans="1:12" ht="15.75" thickBot="1" x14ac:dyDescent="0.3">
      <c r="B48" s="357" t="s">
        <v>25</v>
      </c>
      <c r="C48" s="358"/>
      <c r="D48" s="358"/>
      <c r="E48" s="358"/>
      <c r="F48" s="358"/>
      <c r="G48" s="358"/>
      <c r="H48" s="358"/>
      <c r="I48" s="358"/>
      <c r="J48" s="3"/>
      <c r="K48" s="3"/>
    </row>
    <row r="49" spans="1:12" ht="39" thickBot="1" x14ac:dyDescent="0.3">
      <c r="A49" s="51" t="s">
        <v>41</v>
      </c>
      <c r="B49" s="125" t="s">
        <v>204</v>
      </c>
      <c r="C49" s="125" t="s">
        <v>205</v>
      </c>
      <c r="D49" s="125" t="s">
        <v>206</v>
      </c>
      <c r="E49" s="125" t="s">
        <v>207</v>
      </c>
      <c r="F49" s="125" t="s">
        <v>208</v>
      </c>
      <c r="G49" s="115" t="s">
        <v>50</v>
      </c>
      <c r="H49" s="118" t="s">
        <v>112</v>
      </c>
      <c r="I49" s="202" t="s">
        <v>51</v>
      </c>
      <c r="J49" s="3"/>
      <c r="L49" s="48"/>
    </row>
    <row r="50" spans="1:12" ht="40.5" customHeight="1" x14ac:dyDescent="0.25">
      <c r="A50" s="52" t="s">
        <v>52</v>
      </c>
      <c r="B50" s="53"/>
      <c r="C50" s="53"/>
      <c r="D50" s="53"/>
      <c r="E50" s="53"/>
      <c r="F50" s="53"/>
      <c r="G50" s="116"/>
      <c r="H50" s="119"/>
      <c r="I50" s="203">
        <f t="shared" ref="I50:I56" si="12">SUM(B50:F50)</f>
        <v>0</v>
      </c>
      <c r="J50" s="3"/>
      <c r="L50" s="48"/>
    </row>
    <row r="51" spans="1:12" ht="40.5" customHeight="1" x14ac:dyDescent="0.25">
      <c r="A51" s="52" t="s">
        <v>65</v>
      </c>
      <c r="B51" s="53"/>
      <c r="C51" s="53"/>
      <c r="D51" s="53"/>
      <c r="E51" s="53"/>
      <c r="F51" s="53"/>
      <c r="G51" s="117"/>
      <c r="H51" s="120"/>
      <c r="I51" s="203">
        <f t="shared" si="12"/>
        <v>0</v>
      </c>
      <c r="J51" s="3"/>
      <c r="L51" s="48"/>
    </row>
    <row r="52" spans="1:12" ht="15" x14ac:dyDescent="0.25">
      <c r="A52" s="54" t="s">
        <v>63</v>
      </c>
      <c r="B52" s="53"/>
      <c r="C52" s="53"/>
      <c r="D52" s="53"/>
      <c r="E52" s="53"/>
      <c r="F52" s="53"/>
      <c r="G52" s="117"/>
      <c r="H52" s="120"/>
      <c r="I52" s="203">
        <f t="shared" si="12"/>
        <v>0</v>
      </c>
      <c r="J52" s="3"/>
      <c r="L52" s="48"/>
    </row>
    <row r="53" spans="1:12" ht="25.5" x14ac:dyDescent="0.25">
      <c r="A53" s="54" t="s">
        <v>61</v>
      </c>
      <c r="B53" s="53"/>
      <c r="C53" s="53"/>
      <c r="D53" s="53"/>
      <c r="E53" s="53"/>
      <c r="F53" s="53"/>
      <c r="G53" s="117"/>
      <c r="H53" s="120"/>
      <c r="I53" s="203">
        <f t="shared" si="12"/>
        <v>0</v>
      </c>
      <c r="J53" s="3"/>
      <c r="L53" s="48"/>
    </row>
    <row r="54" spans="1:12" ht="51" x14ac:dyDescent="0.25">
      <c r="A54" s="55" t="s">
        <v>64</v>
      </c>
      <c r="B54" s="56"/>
      <c r="C54" s="56"/>
      <c r="D54" s="56"/>
      <c r="E54" s="56"/>
      <c r="F54" s="56"/>
      <c r="G54" s="117"/>
      <c r="H54" s="120"/>
      <c r="I54" s="203">
        <f t="shared" si="12"/>
        <v>0</v>
      </c>
      <c r="J54" s="3"/>
      <c r="L54" s="48"/>
    </row>
    <row r="55" spans="1:12" ht="15" x14ac:dyDescent="0.25">
      <c r="A55" s="55" t="s">
        <v>67</v>
      </c>
      <c r="B55" s="56"/>
      <c r="C55" s="56"/>
      <c r="D55" s="56"/>
      <c r="E55" s="56"/>
      <c r="F55" s="56"/>
      <c r="G55" s="117"/>
      <c r="H55" s="120"/>
      <c r="I55" s="203">
        <f t="shared" si="12"/>
        <v>0</v>
      </c>
      <c r="J55" s="3"/>
      <c r="L55" s="48"/>
    </row>
    <row r="56" spans="1:12" ht="15.75" thickBot="1" x14ac:dyDescent="0.3">
      <c r="A56" s="57" t="s">
        <v>54</v>
      </c>
      <c r="B56" s="100"/>
      <c r="C56" s="100"/>
      <c r="D56" s="100"/>
      <c r="E56" s="100"/>
      <c r="F56" s="100"/>
      <c r="G56" s="117"/>
      <c r="H56" s="120"/>
      <c r="I56" s="203">
        <f t="shared" si="12"/>
        <v>0</v>
      </c>
      <c r="J56" s="3"/>
      <c r="L56" s="48"/>
    </row>
    <row r="57" spans="1:12" ht="24.75" customHeight="1" thickBot="1" x14ac:dyDescent="0.3">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SUM(B57:F57)</f>
        <v>0</v>
      </c>
      <c r="J57" s="79" t="str">
        <f>IF(I57&lt;&gt;'D - Equipe 4'!G41,"La somme répartie est différente de l'aide demandée dans l'onglet D - Equipe 4"," ")</f>
        <v xml:space="preserve"> </v>
      </c>
      <c r="L57" s="48"/>
    </row>
    <row r="58" spans="1:12" ht="15" x14ac:dyDescent="0.25">
      <c r="A58" s="59"/>
      <c r="B58" s="60"/>
      <c r="C58" s="60"/>
      <c r="D58" s="60"/>
      <c r="E58" s="60"/>
      <c r="F58" s="60"/>
      <c r="G58" s="60"/>
      <c r="H58" s="60"/>
      <c r="I58" s="205"/>
      <c r="J58" s="76"/>
      <c r="K58" s="60"/>
      <c r="L58" s="79"/>
    </row>
    <row r="59" spans="1:12" ht="15" x14ac:dyDescent="0.25">
      <c r="A59" s="88" t="s">
        <v>68</v>
      </c>
      <c r="B59" s="60"/>
      <c r="C59" s="60"/>
      <c r="D59" s="60"/>
      <c r="E59" s="60"/>
      <c r="F59" s="60"/>
      <c r="G59" s="60"/>
      <c r="H59" s="60"/>
      <c r="I59" s="205"/>
      <c r="J59" s="76"/>
      <c r="K59" s="60"/>
      <c r="L59" s="79"/>
    </row>
    <row r="60" spans="1:12" ht="17.25" customHeight="1" x14ac:dyDescent="0.25">
      <c r="A60" s="59"/>
      <c r="B60" s="60"/>
      <c r="C60" s="60"/>
      <c r="D60" s="60"/>
      <c r="E60" s="60"/>
      <c r="F60" s="60"/>
      <c r="G60" s="355" t="s">
        <v>134</v>
      </c>
      <c r="H60" s="355"/>
      <c r="I60" s="355"/>
      <c r="J60" s="76"/>
      <c r="K60" s="60"/>
      <c r="L60" s="80"/>
    </row>
    <row r="61" spans="1:12" ht="17.25" customHeight="1" thickBot="1" x14ac:dyDescent="0.3">
      <c r="A61" s="50" t="s">
        <v>26</v>
      </c>
      <c r="B61" s="49"/>
      <c r="C61" s="356">
        <f>'E - Equipe 5'!C5:E5</f>
        <v>0</v>
      </c>
      <c r="D61" s="356"/>
      <c r="E61" s="356"/>
      <c r="F61" s="356"/>
      <c r="J61" s="124"/>
      <c r="K61" s="124"/>
      <c r="L61" s="80"/>
    </row>
    <row r="62" spans="1:12" ht="17.25" customHeight="1" thickBot="1" x14ac:dyDescent="0.3">
      <c r="B62" s="357" t="s">
        <v>27</v>
      </c>
      <c r="C62" s="358"/>
      <c r="D62" s="358"/>
      <c r="E62" s="358"/>
      <c r="F62" s="358"/>
      <c r="G62" s="358"/>
      <c r="H62" s="358"/>
      <c r="I62" s="358"/>
      <c r="L62" s="80"/>
    </row>
    <row r="63" spans="1:12" ht="39" thickBot="1" x14ac:dyDescent="0.3">
      <c r="A63" s="51" t="s">
        <v>41</v>
      </c>
      <c r="B63" s="125" t="s">
        <v>204</v>
      </c>
      <c r="C63" s="125" t="s">
        <v>205</v>
      </c>
      <c r="D63" s="125" t="s">
        <v>206</v>
      </c>
      <c r="E63" s="125" t="s">
        <v>207</v>
      </c>
      <c r="F63" s="125" t="s">
        <v>208</v>
      </c>
      <c r="G63" s="115" t="s">
        <v>50</v>
      </c>
      <c r="H63" s="118" t="s">
        <v>112</v>
      </c>
      <c r="I63" s="202" t="s">
        <v>51</v>
      </c>
      <c r="J63" s="3"/>
      <c r="L63" s="48"/>
    </row>
    <row r="64" spans="1:12" ht="45.75" customHeight="1" x14ac:dyDescent="0.25">
      <c r="A64" s="52" t="s">
        <v>52</v>
      </c>
      <c r="B64" s="53"/>
      <c r="C64" s="53"/>
      <c r="D64" s="53"/>
      <c r="E64" s="53"/>
      <c r="F64" s="53"/>
      <c r="G64" s="116"/>
      <c r="H64" s="119"/>
      <c r="I64" s="203">
        <f t="shared" ref="I64:I70" si="17">SUM(B64:F64)</f>
        <v>0</v>
      </c>
      <c r="J64" s="3"/>
      <c r="L64" s="48"/>
    </row>
    <row r="65" spans="1:12" ht="45.75" customHeight="1" x14ac:dyDescent="0.25">
      <c r="A65" s="52" t="s">
        <v>65</v>
      </c>
      <c r="B65" s="53"/>
      <c r="C65" s="53"/>
      <c r="D65" s="53"/>
      <c r="E65" s="53"/>
      <c r="F65" s="53"/>
      <c r="G65" s="117"/>
      <c r="H65" s="120"/>
      <c r="I65" s="203">
        <f t="shared" si="17"/>
        <v>0</v>
      </c>
      <c r="J65" s="3"/>
      <c r="L65" s="48"/>
    </row>
    <row r="66" spans="1:12" ht="17.25" customHeight="1" x14ac:dyDescent="0.25">
      <c r="A66" s="54" t="s">
        <v>63</v>
      </c>
      <c r="B66" s="53"/>
      <c r="C66" s="53"/>
      <c r="D66" s="53"/>
      <c r="E66" s="53"/>
      <c r="F66" s="53"/>
      <c r="G66" s="117"/>
      <c r="H66" s="120"/>
      <c r="I66" s="203">
        <f t="shared" si="17"/>
        <v>0</v>
      </c>
      <c r="J66" s="3"/>
      <c r="L66" s="48"/>
    </row>
    <row r="67" spans="1:12" ht="27" customHeight="1" x14ac:dyDescent="0.25">
      <c r="A67" s="54" t="s">
        <v>61</v>
      </c>
      <c r="B67" s="53"/>
      <c r="C67" s="53"/>
      <c r="D67" s="53"/>
      <c r="E67" s="53"/>
      <c r="F67" s="53"/>
      <c r="G67" s="117"/>
      <c r="H67" s="120"/>
      <c r="I67" s="203">
        <f t="shared" si="17"/>
        <v>0</v>
      </c>
      <c r="J67" s="3"/>
      <c r="L67" s="48"/>
    </row>
    <row r="68" spans="1:12" ht="51" x14ac:dyDescent="0.25">
      <c r="A68" s="55" t="s">
        <v>64</v>
      </c>
      <c r="B68" s="56"/>
      <c r="C68" s="56"/>
      <c r="D68" s="56"/>
      <c r="E68" s="56"/>
      <c r="F68" s="56"/>
      <c r="G68" s="117"/>
      <c r="H68" s="120"/>
      <c r="I68" s="203">
        <f t="shared" si="17"/>
        <v>0</v>
      </c>
      <c r="J68" s="3"/>
      <c r="L68" s="48"/>
    </row>
    <row r="69" spans="1:12" ht="15" x14ac:dyDescent="0.25">
      <c r="A69" s="55" t="s">
        <v>67</v>
      </c>
      <c r="B69" s="56"/>
      <c r="C69" s="56"/>
      <c r="D69" s="56"/>
      <c r="E69" s="56"/>
      <c r="F69" s="56"/>
      <c r="G69" s="117"/>
      <c r="H69" s="120"/>
      <c r="I69" s="203">
        <f t="shared" si="17"/>
        <v>0</v>
      </c>
      <c r="J69" s="3"/>
      <c r="L69" s="48"/>
    </row>
    <row r="70" spans="1:12" ht="17.25" customHeight="1" thickBot="1" x14ac:dyDescent="0.3">
      <c r="A70" s="57" t="s">
        <v>54</v>
      </c>
      <c r="B70" s="100"/>
      <c r="C70" s="100"/>
      <c r="D70" s="100"/>
      <c r="E70" s="100"/>
      <c r="F70" s="100"/>
      <c r="G70" s="117"/>
      <c r="H70" s="120"/>
      <c r="I70" s="203">
        <f t="shared" si="17"/>
        <v>0</v>
      </c>
      <c r="J70" s="3"/>
      <c r="L70" s="48"/>
    </row>
    <row r="71" spans="1:12" ht="36" customHeight="1" thickBot="1" x14ac:dyDescent="0.3">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SUM(B71:F71)</f>
        <v>0</v>
      </c>
      <c r="J71" s="79" t="str">
        <f>IF(I71&lt;&gt;'E - Equipe 5'!G41,"La somme répartie est différente de l'aide demandée dans l'onglet E - Equipe 5"," ")</f>
        <v xml:space="preserve"> </v>
      </c>
      <c r="L71" s="48"/>
    </row>
    <row r="72" spans="1:12" ht="15" x14ac:dyDescent="0.25">
      <c r="A72" s="59"/>
      <c r="B72" s="205"/>
      <c r="C72" s="205"/>
      <c r="D72" s="205"/>
      <c r="E72" s="205"/>
      <c r="F72" s="205"/>
      <c r="G72" s="60"/>
      <c r="H72" s="60"/>
      <c r="I72" s="205"/>
      <c r="J72" s="76"/>
      <c r="K72" s="60"/>
    </row>
    <row r="73" spans="1:12" ht="24.95" customHeight="1" x14ac:dyDescent="0.25">
      <c r="A73" s="88" t="s">
        <v>68</v>
      </c>
      <c r="B73" s="62"/>
      <c r="C73" s="62"/>
      <c r="D73" s="62"/>
      <c r="E73" s="62"/>
    </row>
    <row r="74" spans="1:12" s="63" customFormat="1" ht="18" x14ac:dyDescent="0.25">
      <c r="A74" s="124"/>
      <c r="B74" s="124"/>
      <c r="C74" s="124"/>
      <c r="D74" s="124"/>
      <c r="E74" s="124"/>
      <c r="F74" s="124"/>
      <c r="G74" s="355" t="s">
        <v>134</v>
      </c>
      <c r="H74" s="355"/>
      <c r="I74" s="355"/>
      <c r="J74" s="124"/>
      <c r="K74" s="124"/>
      <c r="L74" s="8"/>
    </row>
    <row r="75" spans="1:12" ht="17.25" customHeight="1" thickBot="1" x14ac:dyDescent="0.3">
      <c r="A75" s="50" t="s">
        <v>79</v>
      </c>
      <c r="B75" s="49"/>
      <c r="C75" s="356">
        <f>'F - Equipe 6'!C5:E5</f>
        <v>0</v>
      </c>
      <c r="D75" s="356"/>
      <c r="E75" s="356"/>
      <c r="F75" s="356"/>
      <c r="J75" s="124"/>
    </row>
    <row r="76" spans="1:12" ht="15.75" thickBot="1" x14ac:dyDescent="0.3">
      <c r="B76" s="357" t="s">
        <v>80</v>
      </c>
      <c r="C76" s="358"/>
      <c r="D76" s="358"/>
      <c r="E76" s="358"/>
      <c r="F76" s="358"/>
      <c r="G76" s="358"/>
      <c r="H76" s="358"/>
      <c r="I76" s="358"/>
    </row>
    <row r="77" spans="1:12" ht="39" thickBot="1" x14ac:dyDescent="0.3">
      <c r="A77" s="51" t="s">
        <v>41</v>
      </c>
      <c r="B77" s="125" t="s">
        <v>204</v>
      </c>
      <c r="C77" s="125" t="s">
        <v>205</v>
      </c>
      <c r="D77" s="125" t="s">
        <v>206</v>
      </c>
      <c r="E77" s="125" t="s">
        <v>207</v>
      </c>
      <c r="F77" s="125" t="s">
        <v>208</v>
      </c>
      <c r="G77" s="115" t="s">
        <v>50</v>
      </c>
      <c r="H77" s="118" t="s">
        <v>112</v>
      </c>
      <c r="I77" s="202" t="s">
        <v>51</v>
      </c>
      <c r="J77" s="3"/>
    </row>
    <row r="78" spans="1:12" ht="15" x14ac:dyDescent="0.25">
      <c r="A78" s="52" t="s">
        <v>52</v>
      </c>
      <c r="B78" s="53"/>
      <c r="C78" s="53"/>
      <c r="D78" s="53"/>
      <c r="E78" s="53"/>
      <c r="F78" s="53"/>
      <c r="G78" s="116"/>
      <c r="H78" s="119"/>
      <c r="I78" s="203">
        <f t="shared" ref="I78:I84" si="22">SUM(B78:F78)</f>
        <v>0</v>
      </c>
      <c r="J78" s="3"/>
    </row>
    <row r="79" spans="1:12" ht="15" x14ac:dyDescent="0.25">
      <c r="A79" s="52" t="s">
        <v>65</v>
      </c>
      <c r="B79" s="53"/>
      <c r="C79" s="53"/>
      <c r="D79" s="53"/>
      <c r="E79" s="53"/>
      <c r="F79" s="53"/>
      <c r="G79" s="117"/>
      <c r="H79" s="120"/>
      <c r="I79" s="203">
        <f t="shared" si="22"/>
        <v>0</v>
      </c>
      <c r="J79" s="3"/>
    </row>
    <row r="80" spans="1:12" ht="15" x14ac:dyDescent="0.25">
      <c r="A80" s="54" t="s">
        <v>63</v>
      </c>
      <c r="B80" s="53"/>
      <c r="C80" s="53"/>
      <c r="D80" s="53"/>
      <c r="E80" s="53"/>
      <c r="F80" s="53"/>
      <c r="G80" s="117"/>
      <c r="H80" s="120"/>
      <c r="I80" s="203">
        <f t="shared" si="22"/>
        <v>0</v>
      </c>
      <c r="J80" s="3"/>
    </row>
    <row r="81" spans="1:10" ht="25.5" x14ac:dyDescent="0.25">
      <c r="A81" s="54" t="s">
        <v>61</v>
      </c>
      <c r="B81" s="53"/>
      <c r="C81" s="53"/>
      <c r="D81" s="53"/>
      <c r="E81" s="53"/>
      <c r="F81" s="53"/>
      <c r="G81" s="117"/>
      <c r="H81" s="120"/>
      <c r="I81" s="203">
        <f t="shared" si="22"/>
        <v>0</v>
      </c>
      <c r="J81" s="3"/>
    </row>
    <row r="82" spans="1:10" ht="51" x14ac:dyDescent="0.25">
      <c r="A82" s="55" t="s">
        <v>64</v>
      </c>
      <c r="B82" s="56"/>
      <c r="C82" s="56"/>
      <c r="D82" s="56"/>
      <c r="E82" s="56"/>
      <c r="F82" s="56"/>
      <c r="G82" s="117"/>
      <c r="H82" s="120"/>
      <c r="I82" s="203">
        <f t="shared" si="22"/>
        <v>0</v>
      </c>
      <c r="J82" s="3"/>
    </row>
    <row r="83" spans="1:10" ht="24.75" customHeight="1" x14ac:dyDescent="0.25">
      <c r="A83" s="55" t="s">
        <v>67</v>
      </c>
      <c r="B83" s="56"/>
      <c r="C83" s="56"/>
      <c r="D83" s="56"/>
      <c r="E83" s="56"/>
      <c r="F83" s="56"/>
      <c r="G83" s="117"/>
      <c r="H83" s="120"/>
      <c r="I83" s="203">
        <f t="shared" si="22"/>
        <v>0</v>
      </c>
      <c r="J83" s="3"/>
    </row>
    <row r="84" spans="1:10" ht="29.25" customHeight="1" thickBot="1" x14ac:dyDescent="0.3">
      <c r="A84" s="57" t="s">
        <v>54</v>
      </c>
      <c r="B84" s="100"/>
      <c r="C84" s="100"/>
      <c r="D84" s="100"/>
      <c r="E84" s="100"/>
      <c r="F84" s="100"/>
      <c r="G84" s="117"/>
      <c r="H84" s="120"/>
      <c r="I84" s="203">
        <f t="shared" si="22"/>
        <v>0</v>
      </c>
      <c r="J84" s="3"/>
    </row>
    <row r="85" spans="1:10" ht="35.25" customHeight="1" thickBot="1" x14ac:dyDescent="0.3">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SUM(B85:F85)</f>
        <v>0</v>
      </c>
      <c r="J85" s="79" t="str">
        <f>IF(I85&lt;&gt;'F - Equipe 6'!G41,"La somme répartie est différente de l'aide demandée dans l'onglet F - Equipe 6"," ")</f>
        <v xml:space="preserve"> </v>
      </c>
    </row>
    <row r="86" spans="1:10" ht="15" x14ac:dyDescent="0.25">
      <c r="A86" s="59"/>
      <c r="B86" s="60"/>
      <c r="C86" s="60"/>
      <c r="D86" s="60"/>
      <c r="E86" s="60"/>
      <c r="F86" s="60"/>
      <c r="G86" s="60"/>
      <c r="H86" s="60"/>
      <c r="I86" s="205"/>
      <c r="J86" s="76"/>
    </row>
    <row r="87" spans="1:10" x14ac:dyDescent="0.25">
      <c r="A87" s="88" t="s">
        <v>68</v>
      </c>
      <c r="B87" s="62"/>
      <c r="C87" s="62"/>
      <c r="D87" s="62"/>
      <c r="E87" s="62"/>
    </row>
    <row r="88" spans="1:10" ht="18" x14ac:dyDescent="0.25">
      <c r="G88" s="355" t="s">
        <v>134</v>
      </c>
      <c r="H88" s="355"/>
      <c r="I88" s="355"/>
    </row>
    <row r="89" spans="1:10" ht="15" customHeight="1" thickBot="1" x14ac:dyDescent="0.3">
      <c r="A89" s="50" t="s">
        <v>81</v>
      </c>
      <c r="B89" s="49"/>
      <c r="C89" s="356">
        <f>'G - Equipe 7'!C5:E5</f>
        <v>0</v>
      </c>
      <c r="D89" s="356"/>
      <c r="E89" s="356"/>
      <c r="F89" s="356"/>
    </row>
    <row r="90" spans="1:10" ht="15.75" thickBot="1" x14ac:dyDescent="0.3">
      <c r="B90" s="357" t="s">
        <v>82</v>
      </c>
      <c r="C90" s="358"/>
      <c r="D90" s="358"/>
      <c r="E90" s="358"/>
      <c r="F90" s="358"/>
      <c r="G90" s="358"/>
      <c r="H90" s="358"/>
      <c r="I90" s="358"/>
    </row>
    <row r="91" spans="1:10" ht="39" thickBot="1" x14ac:dyDescent="0.3">
      <c r="A91" s="51" t="s">
        <v>41</v>
      </c>
      <c r="B91" s="125" t="s">
        <v>204</v>
      </c>
      <c r="C91" s="125" t="s">
        <v>205</v>
      </c>
      <c r="D91" s="125" t="s">
        <v>206</v>
      </c>
      <c r="E91" s="125" t="s">
        <v>207</v>
      </c>
      <c r="F91" s="125" t="s">
        <v>208</v>
      </c>
      <c r="G91" s="115" t="s">
        <v>50</v>
      </c>
      <c r="H91" s="118" t="s">
        <v>112</v>
      </c>
      <c r="I91" s="202" t="s">
        <v>51</v>
      </c>
    </row>
    <row r="92" spans="1:10" ht="15" x14ac:dyDescent="0.25">
      <c r="A92" s="52" t="s">
        <v>52</v>
      </c>
      <c r="B92" s="53"/>
      <c r="C92" s="53"/>
      <c r="D92" s="53"/>
      <c r="E92" s="53"/>
      <c r="F92" s="53"/>
      <c r="G92" s="116"/>
      <c r="H92" s="119"/>
      <c r="I92" s="203">
        <f t="shared" ref="I92:I98" si="27">SUM(B92:F92)</f>
        <v>0</v>
      </c>
    </row>
    <row r="93" spans="1:10" ht="15" x14ac:dyDescent="0.25">
      <c r="A93" s="52" t="s">
        <v>65</v>
      </c>
      <c r="B93" s="53"/>
      <c r="C93" s="53"/>
      <c r="D93" s="53"/>
      <c r="E93" s="53"/>
      <c r="F93" s="53"/>
      <c r="G93" s="117"/>
      <c r="H93" s="120"/>
      <c r="I93" s="203">
        <f t="shared" si="27"/>
        <v>0</v>
      </c>
    </row>
    <row r="94" spans="1:10" ht="15" x14ac:dyDescent="0.25">
      <c r="A94" s="54" t="s">
        <v>63</v>
      </c>
      <c r="B94" s="53"/>
      <c r="C94" s="53"/>
      <c r="D94" s="53"/>
      <c r="E94" s="53"/>
      <c r="F94" s="53"/>
      <c r="G94" s="117"/>
      <c r="H94" s="120"/>
      <c r="I94" s="203">
        <f t="shared" si="27"/>
        <v>0</v>
      </c>
    </row>
    <row r="95" spans="1:10" ht="25.5" x14ac:dyDescent="0.25">
      <c r="A95" s="54" t="s">
        <v>61</v>
      </c>
      <c r="B95" s="53"/>
      <c r="C95" s="53"/>
      <c r="D95" s="53"/>
      <c r="E95" s="53"/>
      <c r="F95" s="53"/>
      <c r="G95" s="117"/>
      <c r="H95" s="120"/>
      <c r="I95" s="203">
        <f t="shared" si="27"/>
        <v>0</v>
      </c>
    </row>
    <row r="96" spans="1:10" ht="51" x14ac:dyDescent="0.25">
      <c r="A96" s="55" t="s">
        <v>64</v>
      </c>
      <c r="B96" s="56"/>
      <c r="C96" s="56"/>
      <c r="D96" s="56"/>
      <c r="E96" s="56"/>
      <c r="F96" s="56"/>
      <c r="G96" s="117"/>
      <c r="H96" s="120"/>
      <c r="I96" s="203">
        <f t="shared" si="27"/>
        <v>0</v>
      </c>
    </row>
    <row r="97" spans="1:10" ht="15" x14ac:dyDescent="0.25">
      <c r="A97" s="55" t="s">
        <v>67</v>
      </c>
      <c r="B97" s="56"/>
      <c r="C97" s="56"/>
      <c r="D97" s="56"/>
      <c r="E97" s="56"/>
      <c r="F97" s="56"/>
      <c r="G97" s="117"/>
      <c r="H97" s="120"/>
      <c r="I97" s="203">
        <f t="shared" si="27"/>
        <v>0</v>
      </c>
    </row>
    <row r="98" spans="1:10" ht="15.75" thickBot="1" x14ac:dyDescent="0.3">
      <c r="A98" s="57" t="s">
        <v>54</v>
      </c>
      <c r="B98" s="100"/>
      <c r="C98" s="100"/>
      <c r="D98" s="100"/>
      <c r="E98" s="100"/>
      <c r="F98" s="100"/>
      <c r="G98" s="117"/>
      <c r="H98" s="120"/>
      <c r="I98" s="203">
        <f t="shared" si="27"/>
        <v>0</v>
      </c>
    </row>
    <row r="99" spans="1:10" ht="36" customHeight="1" thickBot="1" x14ac:dyDescent="0.3">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SUM(B99:F99)</f>
        <v>0</v>
      </c>
      <c r="J99" s="79" t="str">
        <f>IF(I99&lt;&gt;'G - Equipe 7'!G41,"La somme répartie est différente de l'aide demandée dans l'onglet G - Equipe 7"," ")</f>
        <v xml:space="preserve"> </v>
      </c>
    </row>
    <row r="100" spans="1:10" ht="15" x14ac:dyDescent="0.25">
      <c r="A100" s="59"/>
      <c r="B100" s="60"/>
      <c r="C100" s="60"/>
      <c r="D100" s="60"/>
      <c r="E100" s="60"/>
      <c r="F100" s="60"/>
      <c r="G100" s="60"/>
      <c r="H100" s="60"/>
      <c r="I100" s="205"/>
    </row>
    <row r="101" spans="1:10" x14ac:dyDescent="0.25">
      <c r="A101" s="88" t="s">
        <v>68</v>
      </c>
      <c r="B101" s="62"/>
      <c r="C101" s="62"/>
      <c r="D101" s="62"/>
      <c r="E101" s="62"/>
    </row>
    <row r="102" spans="1:10" ht="18" x14ac:dyDescent="0.25">
      <c r="G102" s="355" t="s">
        <v>134</v>
      </c>
      <c r="H102" s="355"/>
      <c r="I102" s="355"/>
    </row>
    <row r="103" spans="1:10" ht="15" customHeight="1" thickBot="1" x14ac:dyDescent="0.3">
      <c r="A103" s="50" t="s">
        <v>83</v>
      </c>
      <c r="B103" s="49"/>
      <c r="C103" s="356">
        <f>'H - Equipe 8'!C5:E5</f>
        <v>0</v>
      </c>
      <c r="D103" s="356"/>
      <c r="E103" s="356"/>
      <c r="F103" s="356"/>
    </row>
    <row r="104" spans="1:10" ht="15.75" thickBot="1" x14ac:dyDescent="0.3">
      <c r="B104" s="357" t="s">
        <v>84</v>
      </c>
      <c r="C104" s="358"/>
      <c r="D104" s="358"/>
      <c r="E104" s="358"/>
      <c r="F104" s="358"/>
      <c r="G104" s="358"/>
      <c r="H104" s="358"/>
      <c r="I104" s="358"/>
    </row>
    <row r="105" spans="1:10" ht="39" thickBot="1" x14ac:dyDescent="0.3">
      <c r="A105" s="51" t="s">
        <v>41</v>
      </c>
      <c r="B105" s="125" t="s">
        <v>204</v>
      </c>
      <c r="C105" s="125" t="s">
        <v>205</v>
      </c>
      <c r="D105" s="125" t="s">
        <v>206</v>
      </c>
      <c r="E105" s="125" t="s">
        <v>207</v>
      </c>
      <c r="F105" s="125" t="s">
        <v>208</v>
      </c>
      <c r="G105" s="115" t="s">
        <v>50</v>
      </c>
      <c r="H105" s="118" t="s">
        <v>112</v>
      </c>
      <c r="I105" s="202" t="s">
        <v>51</v>
      </c>
    </row>
    <row r="106" spans="1:10" ht="15" x14ac:dyDescent="0.25">
      <c r="A106" s="52" t="s">
        <v>52</v>
      </c>
      <c r="B106" s="53"/>
      <c r="C106" s="53"/>
      <c r="D106" s="53"/>
      <c r="E106" s="53"/>
      <c r="F106" s="53"/>
      <c r="G106" s="116"/>
      <c r="H106" s="119"/>
      <c r="I106" s="203">
        <f t="shared" ref="I106" si="32">SUM(B106:F106)</f>
        <v>0</v>
      </c>
    </row>
    <row r="107" spans="1:10" ht="15" x14ac:dyDescent="0.25">
      <c r="A107" s="52" t="s">
        <v>65</v>
      </c>
      <c r="B107" s="53"/>
      <c r="C107" s="53"/>
      <c r="D107" s="53"/>
      <c r="E107" s="53"/>
      <c r="F107" s="53"/>
      <c r="G107" s="117"/>
      <c r="H107" s="120"/>
      <c r="I107" s="203">
        <f t="shared" ref="I107:I112" si="33">SUM(B107:F107)</f>
        <v>0</v>
      </c>
    </row>
    <row r="108" spans="1:10" ht="15" x14ac:dyDescent="0.25">
      <c r="A108" s="54" t="s">
        <v>63</v>
      </c>
      <c r="B108" s="53"/>
      <c r="C108" s="53"/>
      <c r="D108" s="53"/>
      <c r="E108" s="53"/>
      <c r="F108" s="53"/>
      <c r="G108" s="117"/>
      <c r="H108" s="120"/>
      <c r="I108" s="203">
        <f t="shared" si="33"/>
        <v>0</v>
      </c>
    </row>
    <row r="109" spans="1:10" ht="25.5" x14ac:dyDescent="0.25">
      <c r="A109" s="54" t="s">
        <v>61</v>
      </c>
      <c r="B109" s="53"/>
      <c r="C109" s="53"/>
      <c r="D109" s="53"/>
      <c r="E109" s="53"/>
      <c r="F109" s="53"/>
      <c r="G109" s="117"/>
      <c r="H109" s="120"/>
      <c r="I109" s="203">
        <f t="shared" si="33"/>
        <v>0</v>
      </c>
    </row>
    <row r="110" spans="1:10" ht="51" x14ac:dyDescent="0.25">
      <c r="A110" s="55" t="s">
        <v>64</v>
      </c>
      <c r="B110" s="56"/>
      <c r="C110" s="56"/>
      <c r="D110" s="56"/>
      <c r="E110" s="56"/>
      <c r="F110" s="56"/>
      <c r="G110" s="117"/>
      <c r="H110" s="120"/>
      <c r="I110" s="203">
        <f t="shared" si="33"/>
        <v>0</v>
      </c>
    </row>
    <row r="111" spans="1:10" ht="15" x14ac:dyDescent="0.25">
      <c r="A111" s="55" t="s">
        <v>67</v>
      </c>
      <c r="B111" s="56"/>
      <c r="C111" s="56"/>
      <c r="D111" s="56"/>
      <c r="E111" s="56"/>
      <c r="F111" s="56"/>
      <c r="G111" s="117"/>
      <c r="H111" s="120"/>
      <c r="I111" s="203">
        <f t="shared" si="33"/>
        <v>0</v>
      </c>
    </row>
    <row r="112" spans="1:10" ht="15.75" thickBot="1" x14ac:dyDescent="0.3">
      <c r="A112" s="57" t="s">
        <v>54</v>
      </c>
      <c r="B112" s="100"/>
      <c r="C112" s="100"/>
      <c r="D112" s="100"/>
      <c r="E112" s="100"/>
      <c r="F112" s="100"/>
      <c r="G112" s="117"/>
      <c r="H112" s="120"/>
      <c r="I112" s="203">
        <f t="shared" si="33"/>
        <v>0</v>
      </c>
    </row>
    <row r="113" spans="1:10" ht="39" customHeight="1" thickBot="1" x14ac:dyDescent="0.3">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SUM(B113:F113)</f>
        <v>0</v>
      </c>
      <c r="J113" s="79" t="str">
        <f>IF(I113&lt;&gt;'H - Equipe 8'!G41,"La somme répartie est différente de l'aide demandée dans l'onglet H - Equipe 8"," ")</f>
        <v xml:space="preserve"> </v>
      </c>
    </row>
    <row r="114" spans="1:10" ht="15" x14ac:dyDescent="0.25">
      <c r="A114" s="59"/>
      <c r="B114" s="60"/>
      <c r="C114" s="60"/>
      <c r="D114" s="60"/>
      <c r="E114" s="60"/>
      <c r="F114" s="60"/>
      <c r="G114" s="60"/>
      <c r="H114" s="60"/>
      <c r="I114" s="205"/>
    </row>
    <row r="115" spans="1:10" x14ac:dyDescent="0.25">
      <c r="A115" s="88" t="s">
        <v>68</v>
      </c>
      <c r="B115" s="62"/>
      <c r="C115" s="62"/>
      <c r="D115" s="62"/>
      <c r="E115" s="62"/>
    </row>
    <row r="116" spans="1:10" ht="18" x14ac:dyDescent="0.25">
      <c r="G116" s="355" t="s">
        <v>134</v>
      </c>
      <c r="H116" s="355"/>
      <c r="I116" s="355"/>
    </row>
    <row r="117" spans="1:10" ht="15" customHeight="1" thickBot="1" x14ac:dyDescent="0.3">
      <c r="A117" s="50" t="s">
        <v>85</v>
      </c>
      <c r="B117" s="49"/>
      <c r="C117" s="356">
        <f>'I - Equipe 9'!C5:E5</f>
        <v>0</v>
      </c>
      <c r="D117" s="356"/>
      <c r="E117" s="356"/>
      <c r="F117" s="356"/>
    </row>
    <row r="118" spans="1:10" ht="15.75" thickBot="1" x14ac:dyDescent="0.3">
      <c r="B118" s="357" t="s">
        <v>86</v>
      </c>
      <c r="C118" s="358"/>
      <c r="D118" s="358"/>
      <c r="E118" s="358"/>
      <c r="F118" s="358"/>
      <c r="G118" s="358"/>
      <c r="H118" s="358"/>
      <c r="I118" s="358"/>
    </row>
    <row r="119" spans="1:10" ht="39" thickBot="1" x14ac:dyDescent="0.3">
      <c r="A119" s="51" t="s">
        <v>41</v>
      </c>
      <c r="B119" s="125" t="s">
        <v>204</v>
      </c>
      <c r="C119" s="125" t="s">
        <v>205</v>
      </c>
      <c r="D119" s="125" t="s">
        <v>206</v>
      </c>
      <c r="E119" s="125" t="s">
        <v>207</v>
      </c>
      <c r="F119" s="125" t="s">
        <v>208</v>
      </c>
      <c r="G119" s="115" t="s">
        <v>50</v>
      </c>
      <c r="H119" s="118" t="s">
        <v>112</v>
      </c>
      <c r="I119" s="202" t="s">
        <v>51</v>
      </c>
    </row>
    <row r="120" spans="1:10" ht="15" x14ac:dyDescent="0.25">
      <c r="A120" s="52" t="s">
        <v>52</v>
      </c>
      <c r="B120" s="53"/>
      <c r="C120" s="53"/>
      <c r="D120" s="53"/>
      <c r="E120" s="53"/>
      <c r="F120" s="53"/>
      <c r="G120" s="116"/>
      <c r="H120" s="119"/>
      <c r="I120" s="203">
        <f t="shared" ref="I120:I126" si="38">SUM(B120:F120)</f>
        <v>0</v>
      </c>
    </row>
    <row r="121" spans="1:10" ht="15" x14ac:dyDescent="0.25">
      <c r="A121" s="52" t="s">
        <v>65</v>
      </c>
      <c r="B121" s="53"/>
      <c r="C121" s="53"/>
      <c r="D121" s="53"/>
      <c r="E121" s="53"/>
      <c r="F121" s="53"/>
      <c r="G121" s="117"/>
      <c r="H121" s="120"/>
      <c r="I121" s="203">
        <f t="shared" si="38"/>
        <v>0</v>
      </c>
    </row>
    <row r="122" spans="1:10" ht="15" x14ac:dyDescent="0.25">
      <c r="A122" s="54" t="s">
        <v>63</v>
      </c>
      <c r="B122" s="53"/>
      <c r="C122" s="53"/>
      <c r="D122" s="53"/>
      <c r="E122" s="53"/>
      <c r="F122" s="53"/>
      <c r="G122" s="117"/>
      <c r="H122" s="120"/>
      <c r="I122" s="203">
        <f t="shared" si="38"/>
        <v>0</v>
      </c>
    </row>
    <row r="123" spans="1:10" ht="25.5" x14ac:dyDescent="0.25">
      <c r="A123" s="54" t="s">
        <v>61</v>
      </c>
      <c r="B123" s="53"/>
      <c r="C123" s="53"/>
      <c r="D123" s="53"/>
      <c r="E123" s="53"/>
      <c r="F123" s="53"/>
      <c r="G123" s="117"/>
      <c r="H123" s="120"/>
      <c r="I123" s="203">
        <f t="shared" si="38"/>
        <v>0</v>
      </c>
    </row>
    <row r="124" spans="1:10" ht="51" x14ac:dyDescent="0.25">
      <c r="A124" s="55" t="s">
        <v>64</v>
      </c>
      <c r="B124" s="56"/>
      <c r="C124" s="56"/>
      <c r="D124" s="56"/>
      <c r="E124" s="56"/>
      <c r="F124" s="56"/>
      <c r="G124" s="117"/>
      <c r="H124" s="120"/>
      <c r="I124" s="203">
        <f t="shared" si="38"/>
        <v>0</v>
      </c>
    </row>
    <row r="125" spans="1:10" ht="15" x14ac:dyDescent="0.25">
      <c r="A125" s="55" t="s">
        <v>67</v>
      </c>
      <c r="B125" s="56"/>
      <c r="C125" s="56"/>
      <c r="D125" s="56"/>
      <c r="E125" s="56"/>
      <c r="F125" s="56"/>
      <c r="G125" s="117"/>
      <c r="H125" s="120"/>
      <c r="I125" s="203">
        <f t="shared" si="38"/>
        <v>0</v>
      </c>
    </row>
    <row r="126" spans="1:10" ht="15.75" thickBot="1" x14ac:dyDescent="0.3">
      <c r="A126" s="57" t="s">
        <v>54</v>
      </c>
      <c r="B126" s="100"/>
      <c r="C126" s="100"/>
      <c r="D126" s="100"/>
      <c r="E126" s="100"/>
      <c r="F126" s="100"/>
      <c r="G126" s="117"/>
      <c r="H126" s="120"/>
      <c r="I126" s="203">
        <f t="shared" si="38"/>
        <v>0</v>
      </c>
    </row>
    <row r="127" spans="1:10" ht="35.25" customHeight="1" thickBot="1" x14ac:dyDescent="0.3">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SUM(B127:F127)</f>
        <v>0</v>
      </c>
      <c r="J127" s="79" t="str">
        <f>IF(I127&lt;&gt;'I - Equipe 9'!G41,"La somme répartie est différente de l'aide demandée dans l'onglet I - Equipe 9"," ")</f>
        <v xml:space="preserve"> </v>
      </c>
    </row>
    <row r="128" spans="1:10" ht="15" x14ac:dyDescent="0.25">
      <c r="A128" s="59"/>
      <c r="B128" s="60"/>
      <c r="C128" s="60"/>
      <c r="D128" s="60"/>
      <c r="E128" s="60"/>
      <c r="F128" s="60"/>
      <c r="G128" s="60"/>
      <c r="H128" s="60"/>
      <c r="I128" s="205"/>
    </row>
    <row r="129" spans="1:10" x14ac:dyDescent="0.25">
      <c r="A129" s="88" t="s">
        <v>68</v>
      </c>
      <c r="B129" s="62"/>
      <c r="C129" s="62"/>
      <c r="D129" s="62"/>
      <c r="E129" s="62"/>
    </row>
    <row r="130" spans="1:10" ht="18" x14ac:dyDescent="0.25">
      <c r="G130" s="355" t="s">
        <v>134</v>
      </c>
      <c r="H130" s="355"/>
      <c r="I130" s="355"/>
    </row>
    <row r="131" spans="1:10" ht="15" customHeight="1" thickBot="1" x14ac:dyDescent="0.3">
      <c r="A131" s="50" t="s">
        <v>87</v>
      </c>
      <c r="B131" s="49"/>
      <c r="C131" s="356">
        <f>'J - Equipe 10'!C5:E5</f>
        <v>0</v>
      </c>
      <c r="D131" s="356"/>
      <c r="E131" s="356"/>
      <c r="F131" s="356"/>
    </row>
    <row r="132" spans="1:10" ht="15.75" thickBot="1" x14ac:dyDescent="0.3">
      <c r="B132" s="357" t="s">
        <v>88</v>
      </c>
      <c r="C132" s="358"/>
      <c r="D132" s="358"/>
      <c r="E132" s="358"/>
      <c r="F132" s="358"/>
      <c r="G132" s="358"/>
      <c r="H132" s="358"/>
      <c r="I132" s="358"/>
    </row>
    <row r="133" spans="1:10" ht="39" thickBot="1" x14ac:dyDescent="0.3">
      <c r="A133" s="51" t="s">
        <v>41</v>
      </c>
      <c r="B133" s="125" t="s">
        <v>204</v>
      </c>
      <c r="C133" s="125" t="s">
        <v>205</v>
      </c>
      <c r="D133" s="125" t="s">
        <v>206</v>
      </c>
      <c r="E133" s="125" t="s">
        <v>207</v>
      </c>
      <c r="F133" s="125" t="s">
        <v>208</v>
      </c>
      <c r="G133" s="115" t="s">
        <v>50</v>
      </c>
      <c r="H133" s="118" t="s">
        <v>112</v>
      </c>
      <c r="I133" s="202" t="s">
        <v>51</v>
      </c>
    </row>
    <row r="134" spans="1:10" ht="15" x14ac:dyDescent="0.25">
      <c r="A134" s="52" t="s">
        <v>52</v>
      </c>
      <c r="B134" s="53"/>
      <c r="C134" s="53"/>
      <c r="D134" s="53"/>
      <c r="E134" s="53"/>
      <c r="F134" s="53"/>
      <c r="G134" s="116"/>
      <c r="H134" s="119"/>
      <c r="I134" s="203">
        <f t="shared" ref="I134:I140" si="43">SUM(B134:F134)</f>
        <v>0</v>
      </c>
    </row>
    <row r="135" spans="1:10" ht="15" x14ac:dyDescent="0.25">
      <c r="A135" s="52" t="s">
        <v>65</v>
      </c>
      <c r="B135" s="53"/>
      <c r="C135" s="53"/>
      <c r="D135" s="53"/>
      <c r="E135" s="53"/>
      <c r="F135" s="53"/>
      <c r="G135" s="117"/>
      <c r="H135" s="120"/>
      <c r="I135" s="203">
        <f t="shared" si="43"/>
        <v>0</v>
      </c>
    </row>
    <row r="136" spans="1:10" ht="15" x14ac:dyDescent="0.25">
      <c r="A136" s="54" t="s">
        <v>63</v>
      </c>
      <c r="B136" s="53"/>
      <c r="C136" s="53"/>
      <c r="D136" s="53"/>
      <c r="E136" s="53"/>
      <c r="F136" s="53"/>
      <c r="G136" s="117"/>
      <c r="H136" s="120"/>
      <c r="I136" s="203">
        <f t="shared" si="43"/>
        <v>0</v>
      </c>
    </row>
    <row r="137" spans="1:10" ht="25.5" x14ac:dyDescent="0.25">
      <c r="A137" s="54" t="s">
        <v>61</v>
      </c>
      <c r="B137" s="53"/>
      <c r="C137" s="53"/>
      <c r="D137" s="53"/>
      <c r="E137" s="53"/>
      <c r="F137" s="53"/>
      <c r="G137" s="117"/>
      <c r="H137" s="120"/>
      <c r="I137" s="203">
        <f>SUM(B137:F137)</f>
        <v>0</v>
      </c>
    </row>
    <row r="138" spans="1:10" ht="51" x14ac:dyDescent="0.25">
      <c r="A138" s="55" t="s">
        <v>64</v>
      </c>
      <c r="B138" s="56"/>
      <c r="C138" s="56"/>
      <c r="D138" s="56"/>
      <c r="E138" s="56"/>
      <c r="F138" s="56"/>
      <c r="G138" s="117"/>
      <c r="H138" s="120"/>
      <c r="I138" s="203">
        <f t="shared" si="43"/>
        <v>0</v>
      </c>
    </row>
    <row r="139" spans="1:10" ht="15" x14ac:dyDescent="0.25">
      <c r="A139" s="55" t="s">
        <v>67</v>
      </c>
      <c r="B139" s="56"/>
      <c r="C139" s="56"/>
      <c r="D139" s="56"/>
      <c r="E139" s="56"/>
      <c r="F139" s="56"/>
      <c r="G139" s="117"/>
      <c r="H139" s="120"/>
      <c r="I139" s="203">
        <f t="shared" si="43"/>
        <v>0</v>
      </c>
    </row>
    <row r="140" spans="1:10" ht="15.75" thickBot="1" x14ac:dyDescent="0.3">
      <c r="A140" s="57" t="s">
        <v>54</v>
      </c>
      <c r="B140" s="100"/>
      <c r="C140" s="100"/>
      <c r="D140" s="100"/>
      <c r="E140" s="100"/>
      <c r="F140" s="100"/>
      <c r="G140" s="117"/>
      <c r="H140" s="120"/>
      <c r="I140" s="203">
        <f t="shared" si="43"/>
        <v>0</v>
      </c>
    </row>
    <row r="141" spans="1:10" ht="33" customHeight="1" thickBot="1" x14ac:dyDescent="0.3">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SUM(B141:F141)</f>
        <v>0</v>
      </c>
      <c r="J141" s="79" t="str">
        <f>IF(I141&lt;&gt;'J - Equipe 10'!G41,"La somme répartie est différente de l'aide demandée dans l'onglet J - Equipe 10"," ")</f>
        <v xml:space="preserve"> </v>
      </c>
    </row>
    <row r="142" spans="1:10" ht="15" x14ac:dyDescent="0.25">
      <c r="A142" s="59"/>
      <c r="B142" s="60"/>
      <c r="C142" s="60"/>
      <c r="D142" s="60"/>
      <c r="E142" s="60"/>
      <c r="F142" s="60"/>
      <c r="G142" s="60"/>
      <c r="H142" s="60"/>
      <c r="I142" s="205"/>
    </row>
    <row r="143" spans="1:10" x14ac:dyDescent="0.25">
      <c r="A143" s="88" t="s">
        <v>68</v>
      </c>
      <c r="B143" s="62"/>
      <c r="C143" s="62"/>
      <c r="D143" s="62"/>
      <c r="E143" s="62"/>
    </row>
  </sheetData>
  <sheetProtection algorithmName="SHA-512" hashValue="Oaavghl3DXCvvfMgOTUDT95+eWZHdQ/xdggiSYYirGYM7h81SsQXrDvO5RT1nkCuGzFRKHKEvL/hVt0mzqH2ww==" saltValue="59im+wEuOtiwaCqpoNyRew==" spinCount="100000" sheet="1" objects="1" scenarios="1" formatCells="0"/>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74:I74"/>
    <mergeCell ref="B62:I62"/>
    <mergeCell ref="G4:I4"/>
    <mergeCell ref="B6:I6"/>
    <mergeCell ref="B34:I34"/>
    <mergeCell ref="B48:I48"/>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B132:I132"/>
    <mergeCell ref="B104:I104"/>
    <mergeCell ref="B118:I118"/>
    <mergeCell ref="C131:F131"/>
    <mergeCell ref="C117:F117"/>
    <mergeCell ref="G102:I102"/>
    <mergeCell ref="G116:I116"/>
    <mergeCell ref="G130:I130"/>
    <mergeCell ref="C103:F103"/>
    <mergeCell ref="C89:F89"/>
  </mergeCells>
  <phoneticPr fontId="25" type="noConversion"/>
  <dataValidations disablePrompts="1" count="1">
    <dataValidation type="whole" allowBlank="1" showInputMessage="1" showErrorMessage="1" sqref="I8:I15 I22:I29 I36:I43 I50:I57 I64:I71 I78:I85 I92:I99 I134:I141 I120:I127 I106:I113" xr:uid="{00000000-0002-0000-0C00-000000000000}">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5546875" defaultRowHeight="12.75" x14ac:dyDescent="0.2"/>
  <cols>
    <col min="1" max="1" width="30" style="2" bestFit="1" customWidth="1"/>
    <col min="2" max="16384" width="10.85546875" style="2"/>
  </cols>
  <sheetData>
    <row r="1" spans="1:1" x14ac:dyDescent="0.2">
      <c r="A1" s="75" t="s">
        <v>37</v>
      </c>
    </row>
    <row r="2" spans="1:1" x14ac:dyDescent="0.2">
      <c r="A2" s="2" t="s">
        <v>9</v>
      </c>
    </row>
    <row r="3" spans="1:1" x14ac:dyDescent="0.2">
      <c r="A3" s="2" t="s">
        <v>10</v>
      </c>
    </row>
    <row r="4" spans="1:1" x14ac:dyDescent="0.2">
      <c r="A4" s="2" t="s">
        <v>11</v>
      </c>
    </row>
    <row r="5" spans="1:1" x14ac:dyDescent="0.2">
      <c r="A5" s="2" t="s">
        <v>8</v>
      </c>
    </row>
    <row r="6" spans="1:1" x14ac:dyDescent="0.2">
      <c r="A6" s="2" t="s">
        <v>69</v>
      </c>
    </row>
    <row r="8" spans="1:1" x14ac:dyDescent="0.2">
      <c r="A8" s="81" t="s">
        <v>15</v>
      </c>
    </row>
    <row r="9" spans="1:1" ht="15" x14ac:dyDescent="0.25">
      <c r="A9" t="s">
        <v>12</v>
      </c>
    </row>
    <row r="10" spans="1:1" ht="15" x14ac:dyDescent="0.25">
      <c r="A10" t="s">
        <v>13</v>
      </c>
    </row>
    <row r="11" spans="1:1" ht="15" x14ac:dyDescent="0.25">
      <c r="A11" t="s">
        <v>0</v>
      </c>
    </row>
    <row r="12" spans="1:1" ht="15" x14ac:dyDescent="0.25">
      <c r="A12" t="s">
        <v>1</v>
      </c>
    </row>
    <row r="13" spans="1:1" ht="15" x14ac:dyDescent="0.25">
      <c r="A13" t="s">
        <v>2</v>
      </c>
    </row>
    <row r="14" spans="1:1" ht="15" x14ac:dyDescent="0.25">
      <c r="A14" t="s">
        <v>3</v>
      </c>
    </row>
    <row r="15" spans="1:1" ht="15" x14ac:dyDescent="0.25">
      <c r="A15"/>
    </row>
    <row r="16" spans="1:1" ht="15" x14ac:dyDescent="0.25">
      <c r="A16"/>
    </row>
    <row r="17" spans="1:1" x14ac:dyDescent="0.2">
      <c r="A17" s="81" t="s">
        <v>4</v>
      </c>
    </row>
    <row r="18" spans="1:1" ht="15" x14ac:dyDescent="0.25">
      <c r="A18" t="s">
        <v>5</v>
      </c>
    </row>
    <row r="19" spans="1:1" ht="15" x14ac:dyDescent="0.25">
      <c r="A19" t="s">
        <v>6</v>
      </c>
    </row>
    <row r="20" spans="1:1" ht="15" x14ac:dyDescent="0.2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8"/>
  <sheetViews>
    <sheetView showGridLines="0" zoomScaleSheetLayoutView="100" workbookViewId="0">
      <selection activeCell="E15" sqref="E15"/>
    </sheetView>
  </sheetViews>
  <sheetFormatPr baseColWidth="10" defaultColWidth="10.85546875" defaultRowHeight="12.75" x14ac:dyDescent="0.25"/>
  <cols>
    <col min="1" max="1" width="28" style="48" customWidth="1"/>
    <col min="2" max="3" width="32.28515625" style="48" customWidth="1"/>
    <col min="4" max="4" width="6.5703125" style="48" customWidth="1"/>
    <col min="5" max="5" width="30.140625" style="48" customWidth="1"/>
    <col min="6" max="6" width="2.42578125" style="48" customWidth="1"/>
    <col min="7" max="16384" width="10.85546875" style="48"/>
  </cols>
  <sheetData>
    <row r="1" spans="1:5" ht="57.95" customHeight="1" thickBot="1" x14ac:dyDescent="0.3">
      <c r="A1" s="287" t="s">
        <v>225</v>
      </c>
      <c r="B1" s="288"/>
      <c r="C1" s="289"/>
    </row>
    <row r="2" spans="1:5" ht="15" x14ac:dyDescent="0.25">
      <c r="A2" s="49"/>
      <c r="B2" s="49"/>
      <c r="C2" s="49"/>
    </row>
    <row r="3" spans="1:5" s="77" customFormat="1" ht="15" x14ac:dyDescent="0.25">
      <c r="A3" s="76" t="s">
        <v>28</v>
      </c>
      <c r="B3" s="49"/>
      <c r="C3" s="49">
        <f>'A - Equipe Coordonnateur'!C4:E4</f>
        <v>0</v>
      </c>
    </row>
    <row r="4" spans="1:5" ht="15" x14ac:dyDescent="0.25">
      <c r="A4" s="50"/>
      <c r="B4" s="49"/>
      <c r="C4" s="49"/>
    </row>
    <row r="5" spans="1:5" ht="18.75" customHeight="1" thickBot="1" x14ac:dyDescent="0.3">
      <c r="A5" s="50" t="s">
        <v>135</v>
      </c>
      <c r="B5" s="49"/>
      <c r="C5" s="84">
        <f>'A - Equipe Coordonnateur'!C5:E5</f>
        <v>0</v>
      </c>
    </row>
    <row r="6" spans="1:5" ht="15.75" thickBot="1" x14ac:dyDescent="0.3">
      <c r="B6" s="285" t="s">
        <v>49</v>
      </c>
      <c r="C6" s="286"/>
    </row>
    <row r="7" spans="1:5" ht="13.5" thickBot="1" x14ac:dyDescent="0.3">
      <c r="A7" s="51" t="s">
        <v>41</v>
      </c>
      <c r="B7" s="64" t="s">
        <v>57</v>
      </c>
      <c r="C7" s="65" t="s">
        <v>42</v>
      </c>
      <c r="E7" s="88"/>
    </row>
    <row r="8" spans="1:5" x14ac:dyDescent="0.25">
      <c r="A8" s="52" t="s">
        <v>52</v>
      </c>
      <c r="B8" s="66">
        <f>'A - Equipe Coordonnateur'!F10</f>
        <v>0</v>
      </c>
      <c r="C8" s="67">
        <f>'A - Equipe Coordonnateur'!G10</f>
        <v>0</v>
      </c>
      <c r="E8" s="48" t="str">
        <f>IF($C8&gt;85%*$C13,"%personnel&gt;85%!", "% personnel ok")</f>
        <v>% personnel ok</v>
      </c>
    </row>
    <row r="9" spans="1:5" x14ac:dyDescent="0.25">
      <c r="A9" s="54" t="s">
        <v>63</v>
      </c>
      <c r="B9" s="68">
        <f>'A - Equipe Coordonnateur'!F36</f>
        <v>0</v>
      </c>
      <c r="C9" s="69">
        <f>'A - Equipe Coordonnateur'!G36</f>
        <v>0</v>
      </c>
      <c r="E9" s="63"/>
    </row>
    <row r="10" spans="1:5" x14ac:dyDescent="0.25">
      <c r="A10" s="54" t="s">
        <v>62</v>
      </c>
      <c r="B10" s="68">
        <f>'A - Equipe Coordonnateur'!F39</f>
        <v>0</v>
      </c>
      <c r="C10" s="69">
        <f>'A - Equipe Coordonnateur'!G39</f>
        <v>0</v>
      </c>
      <c r="E10" s="48" t="str">
        <f>IF($C10&gt;20%*$C13,"% prestations&gt;20%!", "% prestations ok")</f>
        <v>% prestations ok</v>
      </c>
    </row>
    <row r="11" spans="1:5" x14ac:dyDescent="0.25">
      <c r="A11" s="55" t="s">
        <v>53</v>
      </c>
      <c r="B11" s="70">
        <f>'A - Equipe Coordonnateur'!F37+'A - Equipe Coordonnateur'!F38</f>
        <v>0</v>
      </c>
      <c r="C11" s="71">
        <f>'A - Equipe Coordonnateur'!G37+'A - Equipe Coordonnateur'!G38</f>
        <v>0</v>
      </c>
    </row>
    <row r="12" spans="1:5" ht="13.5" thickBot="1" x14ac:dyDescent="0.3">
      <c r="A12" s="57" t="s">
        <v>54</v>
      </c>
      <c r="B12" s="72">
        <f>'A - Equipe Coordonnateur'!F40</f>
        <v>0</v>
      </c>
      <c r="C12" s="73">
        <f>'A - Equipe Coordonnateur'!G40</f>
        <v>0</v>
      </c>
      <c r="E12" s="48" t="str">
        <f>IF($C12&lt;=13%*($C8+$C9+$C10+$C11),"Frais de gestion ok","Frais de gestion&gt;13% !")</f>
        <v>Frais de gestion ok</v>
      </c>
    </row>
    <row r="13" spans="1:5" ht="15.75" thickBot="1" x14ac:dyDescent="0.3">
      <c r="A13" s="58" t="s">
        <v>19</v>
      </c>
      <c r="B13" s="206">
        <f>SUM(B8:B12)</f>
        <v>0</v>
      </c>
      <c r="C13" s="207">
        <f>SUM(C8:C12)</f>
        <v>0</v>
      </c>
    </row>
    <row r="14" spans="1:5" ht="15" x14ac:dyDescent="0.25">
      <c r="B14" s="49"/>
      <c r="C14" s="49"/>
    </row>
    <row r="15" spans="1:5" ht="22.5" customHeight="1" thickBot="1" x14ac:dyDescent="0.3">
      <c r="A15" s="50" t="s">
        <v>20</v>
      </c>
      <c r="B15" s="49"/>
      <c r="C15" s="84">
        <f>'B - Equipe 2'!C5:E5</f>
        <v>0</v>
      </c>
    </row>
    <row r="16" spans="1:5" ht="15.75" thickBot="1" x14ac:dyDescent="0.3">
      <c r="B16" s="285" t="s">
        <v>21</v>
      </c>
      <c r="C16" s="286"/>
    </row>
    <row r="17" spans="1:5" ht="13.5" thickBot="1" x14ac:dyDescent="0.3">
      <c r="A17" s="51" t="s">
        <v>41</v>
      </c>
      <c r="B17" s="64" t="s">
        <v>57</v>
      </c>
      <c r="C17" s="65" t="s">
        <v>42</v>
      </c>
      <c r="E17" s="63"/>
    </row>
    <row r="18" spans="1:5" x14ac:dyDescent="0.25">
      <c r="A18" s="52" t="s">
        <v>52</v>
      </c>
      <c r="B18" s="66">
        <f>'B - Equipe 2'!F10</f>
        <v>0</v>
      </c>
      <c r="C18" s="67">
        <f>'B - Equipe 2'!G10</f>
        <v>0</v>
      </c>
      <c r="E18" s="48" t="str">
        <f>IF($C18&gt;85%*$C23,"%personnel&gt;85%!", "% personnel ok")</f>
        <v>% personnel ok</v>
      </c>
    </row>
    <row r="19" spans="1:5" x14ac:dyDescent="0.25">
      <c r="A19" s="54" t="s">
        <v>63</v>
      </c>
      <c r="B19" s="68">
        <f>'B - Equipe 2'!F36</f>
        <v>0</v>
      </c>
      <c r="C19" s="69">
        <f>'B - Equipe 2'!G36</f>
        <v>0</v>
      </c>
      <c r="E19" s="63"/>
    </row>
    <row r="20" spans="1:5" x14ac:dyDescent="0.25">
      <c r="A20" s="54" t="s">
        <v>61</v>
      </c>
      <c r="B20" s="68">
        <f>'B - Equipe 2'!F39</f>
        <v>0</v>
      </c>
      <c r="C20" s="69">
        <f>'B - Equipe 2'!G39</f>
        <v>0</v>
      </c>
      <c r="E20" s="48" t="str">
        <f>IF($C20&gt;20%*$C23,"% prestations&gt;20%!", "% prestations ok")</f>
        <v>% prestations ok</v>
      </c>
    </row>
    <row r="21" spans="1:5" x14ac:dyDescent="0.25">
      <c r="A21" s="55" t="s">
        <v>53</v>
      </c>
      <c r="B21" s="70">
        <f>'B - Equipe 2'!F37+'B - Equipe 2'!F38</f>
        <v>0</v>
      </c>
      <c r="C21" s="71">
        <f>'B - Equipe 2'!G37+'B - Equipe 2'!G38</f>
        <v>0</v>
      </c>
    </row>
    <row r="22" spans="1:5" ht="13.5" thickBot="1" x14ac:dyDescent="0.3">
      <c r="A22" s="57" t="s">
        <v>54</v>
      </c>
      <c r="B22" s="72">
        <f>'B - Equipe 2'!F40</f>
        <v>0</v>
      </c>
      <c r="C22" s="73">
        <f>'B - Equipe 2'!G40</f>
        <v>0</v>
      </c>
      <c r="E22" s="48" t="str">
        <f>IF($C22&lt;=13%*($C18+$C19+$C20+$C21),"Frais de gestion ok","Frais de gestion&gt;13% !")</f>
        <v>Frais de gestion ok</v>
      </c>
    </row>
    <row r="23" spans="1:5" ht="15.75" thickBot="1" x14ac:dyDescent="0.3">
      <c r="A23" s="58" t="s">
        <v>19</v>
      </c>
      <c r="B23" s="206">
        <f>SUM(B18:B22)</f>
        <v>0</v>
      </c>
      <c r="C23" s="207">
        <f>SUM(C18:C22)</f>
        <v>0</v>
      </c>
    </row>
    <row r="24" spans="1:5" ht="15" x14ac:dyDescent="0.25">
      <c r="A24" s="59"/>
      <c r="B24" s="60"/>
      <c r="C24" s="60"/>
    </row>
    <row r="25" spans="1:5" ht="15.75" thickBot="1" x14ac:dyDescent="0.3">
      <c r="A25" s="50" t="s">
        <v>22</v>
      </c>
      <c r="B25" s="49"/>
      <c r="C25" s="84">
        <f>'C - Equipe 3'!C5:E5</f>
        <v>0</v>
      </c>
    </row>
    <row r="26" spans="1:5" ht="15.75" thickBot="1" x14ac:dyDescent="0.3">
      <c r="B26" s="285" t="s">
        <v>23</v>
      </c>
      <c r="C26" s="286"/>
    </row>
    <row r="27" spans="1:5" ht="13.5" thickBot="1" x14ac:dyDescent="0.3">
      <c r="A27" s="51" t="s">
        <v>41</v>
      </c>
      <c r="B27" s="64" t="s">
        <v>36</v>
      </c>
      <c r="C27" s="65" t="s">
        <v>42</v>
      </c>
      <c r="E27" s="63"/>
    </row>
    <row r="28" spans="1:5" x14ac:dyDescent="0.25">
      <c r="A28" s="52" t="s">
        <v>52</v>
      </c>
      <c r="B28" s="66">
        <f>'C - Equipe 3'!F10</f>
        <v>0</v>
      </c>
      <c r="C28" s="67">
        <f>'C - Equipe 3'!G10</f>
        <v>0</v>
      </c>
      <c r="E28" s="48" t="str">
        <f>IF($C28&gt;85%*$C33,"%personnel&gt;85%!", "% personnel ok")</f>
        <v>% personnel ok</v>
      </c>
    </row>
    <row r="29" spans="1:5" x14ac:dyDescent="0.25">
      <c r="A29" s="54" t="s">
        <v>63</v>
      </c>
      <c r="B29" s="68">
        <f>'C - Equipe 3'!F36</f>
        <v>0</v>
      </c>
      <c r="C29" s="69">
        <f>'C - Equipe 3'!G36</f>
        <v>0</v>
      </c>
      <c r="E29" s="63"/>
    </row>
    <row r="30" spans="1:5" x14ac:dyDescent="0.25">
      <c r="A30" s="54" t="s">
        <v>62</v>
      </c>
      <c r="B30" s="68">
        <f>'C - Equipe 3'!F39</f>
        <v>0</v>
      </c>
      <c r="C30" s="69">
        <f>'C - Equipe 3'!G39</f>
        <v>0</v>
      </c>
      <c r="E30" s="48" t="str">
        <f>IF($C30&gt;20%*$C33,"% prestations&gt;20%!", "% prestations ok")</f>
        <v>% prestations ok</v>
      </c>
    </row>
    <row r="31" spans="1:5" x14ac:dyDescent="0.25">
      <c r="A31" s="55" t="s">
        <v>53</v>
      </c>
      <c r="B31" s="70">
        <f>'Fiche de synthèse'!F37+'C - Equipe 3'!F38</f>
        <v>0</v>
      </c>
      <c r="C31" s="71">
        <f>'Fiche de synthèse'!G37+'C - Equipe 3'!G38</f>
        <v>0</v>
      </c>
    </row>
    <row r="32" spans="1:5" ht="13.5" thickBot="1" x14ac:dyDescent="0.3">
      <c r="A32" s="57" t="s">
        <v>54</v>
      </c>
      <c r="B32" s="72">
        <f>'C - Equipe 3'!F40</f>
        <v>0</v>
      </c>
      <c r="C32" s="73">
        <f>'C - Equipe 3'!G40</f>
        <v>0</v>
      </c>
      <c r="E32" s="48" t="str">
        <f>IF($C32&lt;=13%*($C28+$C29+$C30+$C31),"Frais de gestion ok","Frais de gestion&gt;13% !")</f>
        <v>Frais de gestion ok</v>
      </c>
    </row>
    <row r="33" spans="1:5" ht="15.75" thickBot="1" x14ac:dyDescent="0.3">
      <c r="A33" s="58" t="s">
        <v>19</v>
      </c>
      <c r="B33" s="206">
        <f>SUM(B28:B32)</f>
        <v>0</v>
      </c>
      <c r="C33" s="207">
        <f>SUM(C28:C32)</f>
        <v>0</v>
      </c>
    </row>
    <row r="34" spans="1:5" ht="15" x14ac:dyDescent="0.25">
      <c r="A34" s="59"/>
      <c r="B34" s="60"/>
      <c r="C34" s="60"/>
    </row>
    <row r="35" spans="1:5" ht="25.5" customHeight="1" thickBot="1" x14ac:dyDescent="0.3">
      <c r="A35" s="50" t="s">
        <v>24</v>
      </c>
      <c r="B35" s="49"/>
      <c r="C35" s="84">
        <f>'D - Equipe 4'!C5:E5</f>
        <v>0</v>
      </c>
    </row>
    <row r="36" spans="1:5" ht="15.75" thickBot="1" x14ac:dyDescent="0.3">
      <c r="B36" s="285" t="s">
        <v>25</v>
      </c>
      <c r="C36" s="286"/>
    </row>
    <row r="37" spans="1:5" ht="13.5" thickBot="1" x14ac:dyDescent="0.3">
      <c r="A37" s="51" t="s">
        <v>41</v>
      </c>
      <c r="B37" s="64" t="s">
        <v>57</v>
      </c>
      <c r="C37" s="65" t="s">
        <v>42</v>
      </c>
      <c r="E37" s="63"/>
    </row>
    <row r="38" spans="1:5" x14ac:dyDescent="0.25">
      <c r="A38" s="52" t="s">
        <v>52</v>
      </c>
      <c r="B38" s="66">
        <f>'D - Equipe 4'!F10</f>
        <v>0</v>
      </c>
      <c r="C38" s="67">
        <f>'D - Equipe 4'!G10</f>
        <v>0</v>
      </c>
      <c r="E38" s="48" t="str">
        <f>IF($C38&gt;85%*$C43,"%personnel&gt;85%!", "% personnel ok")</f>
        <v>% personnel ok</v>
      </c>
    </row>
    <row r="39" spans="1:5" x14ac:dyDescent="0.25">
      <c r="A39" s="54" t="s">
        <v>63</v>
      </c>
      <c r="B39" s="68">
        <f>'D - Equipe 4'!F36</f>
        <v>0</v>
      </c>
      <c r="C39" s="69">
        <f>'D - Equipe 4'!G36</f>
        <v>0</v>
      </c>
      <c r="E39" s="63"/>
    </row>
    <row r="40" spans="1:5" x14ac:dyDescent="0.25">
      <c r="A40" s="54" t="s">
        <v>61</v>
      </c>
      <c r="B40" s="68">
        <f>'D - Equipe 4'!F39</f>
        <v>0</v>
      </c>
      <c r="C40" s="69">
        <f>'D - Equipe 4'!G39</f>
        <v>0</v>
      </c>
      <c r="E40" s="48" t="str">
        <f>IF($C40&gt;20%*$C43,"% prestations&gt;20%!", "% prestations ok")</f>
        <v>% prestations ok</v>
      </c>
    </row>
    <row r="41" spans="1:5" x14ac:dyDescent="0.25">
      <c r="A41" s="55" t="s">
        <v>53</v>
      </c>
      <c r="B41" s="70">
        <f>'D - Equipe 4'!F37+'D - Equipe 4'!F38</f>
        <v>0</v>
      </c>
      <c r="C41" s="71">
        <f>'D - Equipe 4'!G37+'D - Equipe 4'!G38</f>
        <v>0</v>
      </c>
    </row>
    <row r="42" spans="1:5" ht="13.5" thickBot="1" x14ac:dyDescent="0.3">
      <c r="A42" s="57" t="s">
        <v>54</v>
      </c>
      <c r="B42" s="72">
        <f>'D - Equipe 4'!F40</f>
        <v>0</v>
      </c>
      <c r="C42" s="73">
        <f>'D - Equipe 4'!G40</f>
        <v>0</v>
      </c>
      <c r="E42" s="48" t="str">
        <f>IF($C42&lt;=13%*($C38+$C39+$C40+$C41),"Frais de gestion ok","Frais de gestion&gt;13% !")</f>
        <v>Frais de gestion ok</v>
      </c>
    </row>
    <row r="43" spans="1:5" ht="15.75" thickBot="1" x14ac:dyDescent="0.3">
      <c r="A43" s="58" t="s">
        <v>19</v>
      </c>
      <c r="B43" s="206">
        <f>SUM(B38:B42)</f>
        <v>0</v>
      </c>
      <c r="C43" s="207">
        <f>SUM(C38:C42)</f>
        <v>0</v>
      </c>
    </row>
    <row r="44" spans="1:5" ht="15" x14ac:dyDescent="0.25">
      <c r="A44" s="59"/>
      <c r="B44" s="60"/>
      <c r="C44" s="60"/>
    </row>
    <row r="45" spans="1:5" ht="15.75" thickBot="1" x14ac:dyDescent="0.3">
      <c r="A45" s="50" t="s">
        <v>26</v>
      </c>
      <c r="B45" s="49"/>
      <c r="C45" s="84">
        <f>'E - Equipe 5'!C5:E5</f>
        <v>0</v>
      </c>
    </row>
    <row r="46" spans="1:5" ht="15.75" thickBot="1" x14ac:dyDescent="0.3">
      <c r="B46" s="121" t="s">
        <v>27</v>
      </c>
      <c r="C46" s="122"/>
    </row>
    <row r="47" spans="1:5" ht="13.5" thickBot="1" x14ac:dyDescent="0.3">
      <c r="A47" s="51" t="s">
        <v>41</v>
      </c>
      <c r="B47" s="64" t="s">
        <v>57</v>
      </c>
      <c r="C47" s="65" t="s">
        <v>42</v>
      </c>
      <c r="E47" s="63"/>
    </row>
    <row r="48" spans="1:5" x14ac:dyDescent="0.25">
      <c r="A48" s="52" t="s">
        <v>52</v>
      </c>
      <c r="B48" s="66">
        <f>'E - Equipe 5'!F10</f>
        <v>0</v>
      </c>
      <c r="C48" s="67">
        <f>'E - Equipe 5'!G10</f>
        <v>0</v>
      </c>
      <c r="E48" s="48" t="str">
        <f>IF($C48&gt;85%*$C53,"%personnel&gt;85%!", "% personnel ok")</f>
        <v>% personnel ok</v>
      </c>
    </row>
    <row r="49" spans="1:5" x14ac:dyDescent="0.25">
      <c r="A49" s="54" t="s">
        <v>63</v>
      </c>
      <c r="B49" s="68">
        <f>'E - Equipe 5'!F36</f>
        <v>0</v>
      </c>
      <c r="C49" s="69">
        <f>'E - Equipe 5'!G36</f>
        <v>0</v>
      </c>
      <c r="E49" s="63"/>
    </row>
    <row r="50" spans="1:5" x14ac:dyDescent="0.25">
      <c r="A50" s="54" t="s">
        <v>62</v>
      </c>
      <c r="B50" s="68">
        <f>'E - Equipe 5'!F39</f>
        <v>0</v>
      </c>
      <c r="C50" s="69">
        <f>'E - Equipe 5'!G39</f>
        <v>0</v>
      </c>
      <c r="E50" s="48" t="str">
        <f>IF($C50&gt;20%*$C53,"% prestations&gt;20%!", "% prestations ok")</f>
        <v>% prestations ok</v>
      </c>
    </row>
    <row r="51" spans="1:5" x14ac:dyDescent="0.25">
      <c r="A51" s="55" t="s">
        <v>53</v>
      </c>
      <c r="B51" s="70">
        <f>'E - Equipe 5'!F37+'E - Equipe 5'!F38</f>
        <v>0</v>
      </c>
      <c r="C51" s="71">
        <f>'E - Equipe 5'!G37+'E - Equipe 5'!G38</f>
        <v>0</v>
      </c>
    </row>
    <row r="52" spans="1:5" ht="13.5" thickBot="1" x14ac:dyDescent="0.3">
      <c r="A52" s="57" t="s">
        <v>54</v>
      </c>
      <c r="B52" s="72">
        <f>'E - Equipe 5'!F40</f>
        <v>0</v>
      </c>
      <c r="C52" s="73">
        <f>'E - Equipe 5'!G40</f>
        <v>0</v>
      </c>
      <c r="E52" s="48" t="str">
        <f>IF($C52&lt;=13%*($C48+$C49+$C50+$C51),"Frais de gestion ok","Frais de gestion&gt;13% !")</f>
        <v>Frais de gestion ok</v>
      </c>
    </row>
    <row r="53" spans="1:5" ht="15.75" thickBot="1" x14ac:dyDescent="0.3">
      <c r="A53" s="58" t="s">
        <v>19</v>
      </c>
      <c r="B53" s="206">
        <f>SUM(B48:B52)</f>
        <v>0</v>
      </c>
      <c r="C53" s="207">
        <f>SUM(C48:C52)</f>
        <v>0</v>
      </c>
    </row>
    <row r="54" spans="1:5" ht="15" x14ac:dyDescent="0.25">
      <c r="A54" s="59"/>
      <c r="B54" s="60"/>
      <c r="C54" s="60"/>
    </row>
    <row r="55" spans="1:5" ht="15.75" thickBot="1" x14ac:dyDescent="0.3">
      <c r="A55" s="50" t="s">
        <v>79</v>
      </c>
      <c r="B55" s="49"/>
      <c r="C55" s="84">
        <f>'F - Equipe 6'!C5:E5</f>
        <v>0</v>
      </c>
    </row>
    <row r="56" spans="1:5" ht="15.75" thickBot="1" x14ac:dyDescent="0.3">
      <c r="B56" s="121" t="s">
        <v>80</v>
      </c>
      <c r="C56" s="122"/>
    </row>
    <row r="57" spans="1:5" ht="13.5" thickBot="1" x14ac:dyDescent="0.3">
      <c r="A57" s="51" t="s">
        <v>41</v>
      </c>
      <c r="B57" s="64" t="s">
        <v>57</v>
      </c>
      <c r="C57" s="65" t="s">
        <v>42</v>
      </c>
      <c r="E57" s="63"/>
    </row>
    <row r="58" spans="1:5" x14ac:dyDescent="0.25">
      <c r="A58" s="52" t="s">
        <v>52</v>
      </c>
      <c r="B58" s="66">
        <f>'F - Equipe 6'!F10</f>
        <v>0</v>
      </c>
      <c r="C58" s="67">
        <f>'F - Equipe 6'!G10</f>
        <v>0</v>
      </c>
      <c r="E58" s="48" t="str">
        <f>IF($C58&gt;85%*$C63,"%personnel&gt;85%!", "% personnel ok")</f>
        <v>% personnel ok</v>
      </c>
    </row>
    <row r="59" spans="1:5" x14ac:dyDescent="0.25">
      <c r="A59" s="54" t="s">
        <v>63</v>
      </c>
      <c r="B59" s="68">
        <f>'F - Equipe 6'!F36</f>
        <v>0</v>
      </c>
      <c r="C59" s="69">
        <f>'F - Equipe 6'!G36</f>
        <v>0</v>
      </c>
      <c r="E59" s="63"/>
    </row>
    <row r="60" spans="1:5" x14ac:dyDescent="0.25">
      <c r="A60" s="54" t="s">
        <v>62</v>
      </c>
      <c r="B60" s="68">
        <f>'F - Equipe 6'!F39</f>
        <v>0</v>
      </c>
      <c r="C60" s="69">
        <f>'F - Equipe 6'!G39</f>
        <v>0</v>
      </c>
      <c r="E60" s="48" t="str">
        <f>IF($C60&gt;20%*$C63,"% prestations&gt;20%!", "% prestations ok")</f>
        <v>% prestations ok</v>
      </c>
    </row>
    <row r="61" spans="1:5" x14ac:dyDescent="0.25">
      <c r="A61" s="55" t="s">
        <v>53</v>
      </c>
      <c r="B61" s="70">
        <f>'F - Equipe 6'!F37+'F - Equipe 6'!F38</f>
        <v>0</v>
      </c>
      <c r="C61" s="71">
        <f>'F - Equipe 6'!G37+'F - Equipe 6'!G38</f>
        <v>0</v>
      </c>
    </row>
    <row r="62" spans="1:5" ht="13.5" thickBot="1" x14ac:dyDescent="0.3">
      <c r="A62" s="57" t="s">
        <v>54</v>
      </c>
      <c r="B62" s="72">
        <f>'F - Equipe 6'!F40</f>
        <v>0</v>
      </c>
      <c r="C62" s="73">
        <f>'F - Equipe 6'!G40</f>
        <v>0</v>
      </c>
      <c r="E62" s="48" t="str">
        <f>IF($C62&lt;=13%*($C58+$C59+$C60+$C61),"Frais de gestion ok","Frais de gestion&gt;13% !")</f>
        <v>Frais de gestion ok</v>
      </c>
    </row>
    <row r="63" spans="1:5" ht="15.75" thickBot="1" x14ac:dyDescent="0.3">
      <c r="A63" s="58" t="s">
        <v>19</v>
      </c>
      <c r="B63" s="206">
        <f>SUM(B58:B62)</f>
        <v>0</v>
      </c>
      <c r="C63" s="207">
        <f>SUM(C58:C62)</f>
        <v>0</v>
      </c>
    </row>
    <row r="64" spans="1:5" ht="15" x14ac:dyDescent="0.25">
      <c r="A64" s="59"/>
      <c r="B64" s="60"/>
      <c r="C64" s="60"/>
    </row>
    <row r="65" spans="1:5" ht="15.75" thickBot="1" x14ac:dyDescent="0.3">
      <c r="A65" s="50" t="s">
        <v>81</v>
      </c>
      <c r="B65" s="49"/>
      <c r="C65" s="84">
        <f>'G - Equipe 7'!C5:E5</f>
        <v>0</v>
      </c>
    </row>
    <row r="66" spans="1:5" ht="15.75" thickBot="1" x14ac:dyDescent="0.3">
      <c r="B66" s="121" t="s">
        <v>82</v>
      </c>
      <c r="C66" s="122"/>
    </row>
    <row r="67" spans="1:5" ht="13.5" thickBot="1" x14ac:dyDescent="0.3">
      <c r="A67" s="51" t="s">
        <v>41</v>
      </c>
      <c r="B67" s="64" t="s">
        <v>57</v>
      </c>
      <c r="C67" s="65" t="s">
        <v>42</v>
      </c>
      <c r="E67" s="63"/>
    </row>
    <row r="68" spans="1:5" x14ac:dyDescent="0.25">
      <c r="A68" s="52" t="s">
        <v>52</v>
      </c>
      <c r="B68" s="66">
        <f>'G - Equipe 7'!F10</f>
        <v>0</v>
      </c>
      <c r="C68" s="67">
        <f>'G - Equipe 7'!G10</f>
        <v>0</v>
      </c>
      <c r="E68" s="48" t="str">
        <f>IF($C68&gt;85%*$C73,"%personnel&gt;85%!", "% personnel ok")</f>
        <v>% personnel ok</v>
      </c>
    </row>
    <row r="69" spans="1:5" x14ac:dyDescent="0.25">
      <c r="A69" s="54" t="s">
        <v>63</v>
      </c>
      <c r="B69" s="68">
        <f>'G - Equipe 7'!F36</f>
        <v>0</v>
      </c>
      <c r="C69" s="69">
        <f>'G - Equipe 7'!G36</f>
        <v>0</v>
      </c>
      <c r="E69" s="63"/>
    </row>
    <row r="70" spans="1:5" x14ac:dyDescent="0.25">
      <c r="A70" s="54" t="s">
        <v>62</v>
      </c>
      <c r="B70" s="68">
        <f>'G - Equipe 7'!F39</f>
        <v>0</v>
      </c>
      <c r="C70" s="69">
        <f>'G - Equipe 7'!G39</f>
        <v>0</v>
      </c>
      <c r="E70" s="48" t="str">
        <f>IF($C70&gt;20%*$C73,"% prestations&gt;20%!", "% prestations ok")</f>
        <v>% prestations ok</v>
      </c>
    </row>
    <row r="71" spans="1:5" x14ac:dyDescent="0.25">
      <c r="A71" s="55" t="s">
        <v>53</v>
      </c>
      <c r="B71" s="70">
        <f>'G - Equipe 7'!F37+'G - Equipe 7'!F38</f>
        <v>0</v>
      </c>
      <c r="C71" s="71">
        <f>'G - Equipe 7'!G37+'G - Equipe 7'!G38</f>
        <v>0</v>
      </c>
    </row>
    <row r="72" spans="1:5" ht="13.5" thickBot="1" x14ac:dyDescent="0.3">
      <c r="A72" s="57" t="s">
        <v>54</v>
      </c>
      <c r="B72" s="72">
        <f>'G - Equipe 7'!F40</f>
        <v>0</v>
      </c>
      <c r="C72" s="73">
        <f>'G - Equipe 7'!G40</f>
        <v>0</v>
      </c>
      <c r="E72" s="48" t="str">
        <f>IF($C72&lt;=13%*($C68+$C69+$C70+$C71),"Frais de gestion ok","Frais de gestion&gt;13% !")</f>
        <v>Frais de gestion ok</v>
      </c>
    </row>
    <row r="73" spans="1:5" ht="15.75" thickBot="1" x14ac:dyDescent="0.3">
      <c r="A73" s="58" t="s">
        <v>19</v>
      </c>
      <c r="B73" s="206">
        <f>SUM(B68:B72)</f>
        <v>0</v>
      </c>
      <c r="C73" s="207">
        <f>SUM(C68:C72)</f>
        <v>0</v>
      </c>
    </row>
    <row r="74" spans="1:5" ht="15" x14ac:dyDescent="0.25">
      <c r="A74" s="59"/>
      <c r="B74" s="60"/>
      <c r="C74" s="60"/>
    </row>
    <row r="75" spans="1:5" ht="15.75" thickBot="1" x14ac:dyDescent="0.3">
      <c r="A75" s="50" t="s">
        <v>83</v>
      </c>
      <c r="B75" s="49"/>
      <c r="C75" s="84">
        <f>'H - Equipe 8'!C5:E5</f>
        <v>0</v>
      </c>
    </row>
    <row r="76" spans="1:5" ht="15.75" thickBot="1" x14ac:dyDescent="0.3">
      <c r="B76" s="121" t="s">
        <v>84</v>
      </c>
      <c r="C76" s="122"/>
    </row>
    <row r="77" spans="1:5" ht="13.5" thickBot="1" x14ac:dyDescent="0.3">
      <c r="A77" s="51" t="s">
        <v>41</v>
      </c>
      <c r="B77" s="64" t="s">
        <v>57</v>
      </c>
      <c r="C77" s="65" t="s">
        <v>42</v>
      </c>
      <c r="E77" s="63"/>
    </row>
    <row r="78" spans="1:5" x14ac:dyDescent="0.25">
      <c r="A78" s="52" t="s">
        <v>52</v>
      </c>
      <c r="B78" s="66">
        <f>'H - Equipe 8'!F10</f>
        <v>0</v>
      </c>
      <c r="C78" s="67">
        <f>'H - Equipe 8'!G10</f>
        <v>0</v>
      </c>
      <c r="E78" s="48" t="str">
        <f>IF($C78&gt;85%*$C83,"%personnel&gt;85%!", "% personnel ok")</f>
        <v>% personnel ok</v>
      </c>
    </row>
    <row r="79" spans="1:5" x14ac:dyDescent="0.25">
      <c r="A79" s="54" t="s">
        <v>63</v>
      </c>
      <c r="B79" s="68">
        <f>'H - Equipe 8'!F36</f>
        <v>0</v>
      </c>
      <c r="C79" s="69">
        <f>'H - Equipe 8'!G36</f>
        <v>0</v>
      </c>
      <c r="E79" s="63"/>
    </row>
    <row r="80" spans="1:5" x14ac:dyDescent="0.25">
      <c r="A80" s="54" t="s">
        <v>62</v>
      </c>
      <c r="B80" s="68">
        <f>'H - Equipe 8'!F39</f>
        <v>0</v>
      </c>
      <c r="C80" s="69">
        <f>'H - Equipe 8'!G39</f>
        <v>0</v>
      </c>
      <c r="E80" s="48" t="str">
        <f>IF($C80&gt;20%*$C83,"% prestations&gt;20%!", "% prestations ok")</f>
        <v>% prestations ok</v>
      </c>
    </row>
    <row r="81" spans="1:5" x14ac:dyDescent="0.25">
      <c r="A81" s="55" t="s">
        <v>53</v>
      </c>
      <c r="B81" s="70">
        <f>'H - Equipe 8'!F37+'H - Equipe 8'!F38</f>
        <v>0</v>
      </c>
      <c r="C81" s="71">
        <f>'H - Equipe 8'!G37+'H - Equipe 8'!G38</f>
        <v>0</v>
      </c>
    </row>
    <row r="82" spans="1:5" ht="13.5" thickBot="1" x14ac:dyDescent="0.3">
      <c r="A82" s="57" t="s">
        <v>54</v>
      </c>
      <c r="B82" s="72">
        <f>'H - Equipe 8'!F40</f>
        <v>0</v>
      </c>
      <c r="C82" s="73">
        <f>'H - Equipe 8'!G40</f>
        <v>0</v>
      </c>
      <c r="E82" s="48" t="str">
        <f>IF($C82&lt;=13%*($C78+$C79+$C80+$C81),"Frais de gestion ok","Frais de gestion&gt;13% !")</f>
        <v>Frais de gestion ok</v>
      </c>
    </row>
    <row r="83" spans="1:5" ht="15.75" thickBot="1" x14ac:dyDescent="0.3">
      <c r="A83" s="58" t="s">
        <v>19</v>
      </c>
      <c r="B83" s="206">
        <f>SUM(B78:B82)</f>
        <v>0</v>
      </c>
      <c r="C83" s="207">
        <f>SUM(C78:C82)</f>
        <v>0</v>
      </c>
    </row>
    <row r="84" spans="1:5" ht="15" x14ac:dyDescent="0.25">
      <c r="A84" s="59"/>
      <c r="B84" s="60"/>
      <c r="C84" s="60"/>
    </row>
    <row r="85" spans="1:5" ht="15.75" thickBot="1" x14ac:dyDescent="0.3">
      <c r="A85" s="50" t="s">
        <v>85</v>
      </c>
      <c r="B85" s="49"/>
      <c r="C85" s="84">
        <f>'I - Equipe 9'!C5:E5</f>
        <v>0</v>
      </c>
    </row>
    <row r="86" spans="1:5" ht="15.75" thickBot="1" x14ac:dyDescent="0.3">
      <c r="B86" s="121" t="s">
        <v>86</v>
      </c>
      <c r="C86" s="122"/>
    </row>
    <row r="87" spans="1:5" ht="13.5" thickBot="1" x14ac:dyDescent="0.3">
      <c r="A87" s="51" t="s">
        <v>41</v>
      </c>
      <c r="B87" s="64" t="s">
        <v>57</v>
      </c>
      <c r="C87" s="65" t="s">
        <v>42</v>
      </c>
      <c r="E87" s="63"/>
    </row>
    <row r="88" spans="1:5" x14ac:dyDescent="0.25">
      <c r="A88" s="52" t="s">
        <v>52</v>
      </c>
      <c r="B88" s="66">
        <f>'I - Equipe 9'!F10</f>
        <v>0</v>
      </c>
      <c r="C88" s="67">
        <f>'I - Equipe 9'!G10</f>
        <v>0</v>
      </c>
      <c r="E88" s="48" t="str">
        <f>IF($C88&gt;85%*$C93,"%personnel&gt;85%!", "% personnel ok")</f>
        <v>% personnel ok</v>
      </c>
    </row>
    <row r="89" spans="1:5" x14ac:dyDescent="0.25">
      <c r="A89" s="54" t="s">
        <v>63</v>
      </c>
      <c r="B89" s="68">
        <f>'I - Equipe 9'!F36</f>
        <v>0</v>
      </c>
      <c r="C89" s="69">
        <f>'I - Equipe 9'!G36</f>
        <v>0</v>
      </c>
      <c r="E89" s="63"/>
    </row>
    <row r="90" spans="1:5" x14ac:dyDescent="0.25">
      <c r="A90" s="54" t="s">
        <v>62</v>
      </c>
      <c r="B90" s="68">
        <f>'I - Equipe 9'!F39</f>
        <v>0</v>
      </c>
      <c r="C90" s="69">
        <f>'I - Equipe 9'!G39</f>
        <v>0</v>
      </c>
      <c r="E90" s="48" t="str">
        <f>IF($C90&gt;20%*$C93,"% prestations&gt;20%!", "% prestations ok")</f>
        <v>% prestations ok</v>
      </c>
    </row>
    <row r="91" spans="1:5" x14ac:dyDescent="0.25">
      <c r="A91" s="55" t="s">
        <v>53</v>
      </c>
      <c r="B91" s="70">
        <f>'I - Equipe 9'!F37+'I - Equipe 9'!F38</f>
        <v>0</v>
      </c>
      <c r="C91" s="71">
        <f>'I - Equipe 9'!G37+'I - Equipe 9'!G38</f>
        <v>0</v>
      </c>
    </row>
    <row r="92" spans="1:5" ht="13.5" thickBot="1" x14ac:dyDescent="0.3">
      <c r="A92" s="57" t="s">
        <v>54</v>
      </c>
      <c r="B92" s="72">
        <f>'I - Equipe 9'!F40</f>
        <v>0</v>
      </c>
      <c r="C92" s="73">
        <f>'I - Equipe 9'!G40</f>
        <v>0</v>
      </c>
      <c r="E92" s="48" t="str">
        <f>IF($C92&lt;=13%*($C88+$C89+$C90+$C91),"Frais de gestion ok","Frais de gestion&gt;13% !")</f>
        <v>Frais de gestion ok</v>
      </c>
    </row>
    <row r="93" spans="1:5" ht="15.75" thickBot="1" x14ac:dyDescent="0.3">
      <c r="A93" s="58" t="s">
        <v>19</v>
      </c>
      <c r="B93" s="206">
        <f>SUM(B88:B92)</f>
        <v>0</v>
      </c>
      <c r="C93" s="207">
        <f>SUM(C88:C92)</f>
        <v>0</v>
      </c>
    </row>
    <row r="94" spans="1:5" ht="15" x14ac:dyDescent="0.25">
      <c r="A94" s="59"/>
      <c r="B94" s="60"/>
      <c r="C94" s="60"/>
    </row>
    <row r="95" spans="1:5" ht="15.75" thickBot="1" x14ac:dyDescent="0.3">
      <c r="A95" s="50" t="s">
        <v>87</v>
      </c>
      <c r="B95" s="49"/>
      <c r="C95" s="84">
        <f>'J - Equipe 10'!C5:E5</f>
        <v>0</v>
      </c>
    </row>
    <row r="96" spans="1:5" ht="15.75" thickBot="1" x14ac:dyDescent="0.3">
      <c r="B96" s="121" t="s">
        <v>88</v>
      </c>
      <c r="C96" s="122"/>
    </row>
    <row r="97" spans="1:5" ht="13.5" thickBot="1" x14ac:dyDescent="0.3">
      <c r="A97" s="51" t="s">
        <v>41</v>
      </c>
      <c r="B97" s="64" t="s">
        <v>57</v>
      </c>
      <c r="C97" s="65" t="s">
        <v>42</v>
      </c>
      <c r="E97" s="63"/>
    </row>
    <row r="98" spans="1:5" x14ac:dyDescent="0.25">
      <c r="A98" s="52" t="s">
        <v>52</v>
      </c>
      <c r="B98" s="66">
        <f>'J - Equipe 10'!F10</f>
        <v>0</v>
      </c>
      <c r="C98" s="67">
        <f>'J - Equipe 10'!G10</f>
        <v>0</v>
      </c>
      <c r="E98" s="48" t="str">
        <f>IF($C98&gt;85%*$C103,"%personnel&gt;85%!", "% personnel ok")</f>
        <v>% personnel ok</v>
      </c>
    </row>
    <row r="99" spans="1:5" x14ac:dyDescent="0.25">
      <c r="A99" s="54" t="s">
        <v>63</v>
      </c>
      <c r="B99" s="68">
        <f>'J - Equipe 10'!F36</f>
        <v>0</v>
      </c>
      <c r="C99" s="69">
        <f>'J - Equipe 10'!G36</f>
        <v>0</v>
      </c>
      <c r="E99" s="63"/>
    </row>
    <row r="100" spans="1:5" x14ac:dyDescent="0.25">
      <c r="A100" s="54" t="s">
        <v>62</v>
      </c>
      <c r="B100" s="68">
        <f>'J - Equipe 10'!F39</f>
        <v>0</v>
      </c>
      <c r="C100" s="69">
        <f>'J - Equipe 10'!G39</f>
        <v>0</v>
      </c>
      <c r="E100" s="48" t="str">
        <f>IF($C100&gt;20%*$C103,"% prestations&gt;20%!", "% prestations ok")</f>
        <v>% prestations ok</v>
      </c>
    </row>
    <row r="101" spans="1:5" x14ac:dyDescent="0.25">
      <c r="A101" s="55" t="s">
        <v>53</v>
      </c>
      <c r="B101" s="70">
        <f>'J - Equipe 10'!F37+'J - Equipe 10'!F38</f>
        <v>0</v>
      </c>
      <c r="C101" s="71">
        <f>'J - Equipe 10'!G37+'J - Equipe 10'!G38</f>
        <v>0</v>
      </c>
    </row>
    <row r="102" spans="1:5" ht="13.5" thickBot="1" x14ac:dyDescent="0.3">
      <c r="A102" s="57" t="s">
        <v>54</v>
      </c>
      <c r="B102" s="72">
        <f>'J - Equipe 10'!F40</f>
        <v>0</v>
      </c>
      <c r="C102" s="73">
        <f>'J - Equipe 10'!G40</f>
        <v>0</v>
      </c>
      <c r="E102" s="48" t="str">
        <f>IF($C102&lt;=13%*($C98+$C99+$C100+$C101),"Frais de gestion ok","Frais de gestion&gt;13% !")</f>
        <v>Frais de gestion ok</v>
      </c>
    </row>
    <row r="103" spans="1:5" ht="15.75" thickBot="1" x14ac:dyDescent="0.3">
      <c r="A103" s="58" t="s">
        <v>19</v>
      </c>
      <c r="B103" s="206">
        <f>SUM(B98:B102)</f>
        <v>0</v>
      </c>
      <c r="C103" s="207">
        <f>SUM(C98:C102)</f>
        <v>0</v>
      </c>
    </row>
    <row r="104" spans="1:5" ht="15" x14ac:dyDescent="0.25">
      <c r="A104" s="59"/>
      <c r="B104" s="60"/>
      <c r="C104" s="60"/>
    </row>
    <row r="105" spans="1:5" ht="15" x14ac:dyDescent="0.25">
      <c r="A105" s="59"/>
      <c r="B105" s="60"/>
      <c r="C105" s="60"/>
    </row>
    <row r="106" spans="1:5" ht="15.75" thickBot="1" x14ac:dyDescent="0.3">
      <c r="A106" s="59"/>
      <c r="B106" s="60"/>
      <c r="C106" s="60"/>
    </row>
    <row r="107" spans="1:5" ht="29.25" customHeight="1" thickBot="1" x14ac:dyDescent="0.3">
      <c r="B107" s="285" t="s">
        <v>89</v>
      </c>
      <c r="C107" s="286"/>
    </row>
    <row r="108" spans="1:5" s="63" customFormat="1" ht="25.5" customHeight="1" thickBot="1" x14ac:dyDescent="0.3">
      <c r="A108" s="51" t="s">
        <v>41</v>
      </c>
      <c r="B108" s="64" t="s">
        <v>57</v>
      </c>
      <c r="C108" s="65" t="s">
        <v>42</v>
      </c>
      <c r="E108" s="48"/>
    </row>
    <row r="109" spans="1:5" ht="18" customHeight="1" x14ac:dyDescent="0.25">
      <c r="A109" s="52" t="s">
        <v>52</v>
      </c>
      <c r="B109" s="66">
        <f>B8+B18+B28+B38+B48+B58+B68+B78+B88+B98</f>
        <v>0</v>
      </c>
      <c r="C109" s="67">
        <f t="shared" ref="B109:C113" si="0">C8+C18+C28+C38+C48+C58+C68+C78+C88+C98</f>
        <v>0</v>
      </c>
    </row>
    <row r="110" spans="1:5" ht="17.25" customHeight="1" x14ac:dyDescent="0.25">
      <c r="A110" s="54" t="s">
        <v>63</v>
      </c>
      <c r="B110" s="68">
        <f t="shared" si="0"/>
        <v>0</v>
      </c>
      <c r="C110" s="69">
        <f t="shared" si="0"/>
        <v>0</v>
      </c>
    </row>
    <row r="111" spans="1:5" ht="20.100000000000001" customHeight="1" x14ac:dyDescent="0.25">
      <c r="A111" s="54" t="s">
        <v>61</v>
      </c>
      <c r="B111" s="68">
        <f t="shared" si="0"/>
        <v>0</v>
      </c>
      <c r="C111" s="69">
        <f t="shared" si="0"/>
        <v>0</v>
      </c>
    </row>
    <row r="112" spans="1:5" ht="17.25" customHeight="1" x14ac:dyDescent="0.25">
      <c r="A112" s="55" t="s">
        <v>53</v>
      </c>
      <c r="B112" s="70">
        <f t="shared" si="0"/>
        <v>0</v>
      </c>
      <c r="C112" s="71">
        <f t="shared" si="0"/>
        <v>0</v>
      </c>
    </row>
    <row r="113" spans="1:7" ht="17.25" customHeight="1" thickBot="1" x14ac:dyDescent="0.3">
      <c r="A113" s="57" t="s">
        <v>54</v>
      </c>
      <c r="B113" s="74">
        <f t="shared" si="0"/>
        <v>0</v>
      </c>
      <c r="C113" s="73">
        <f t="shared" si="0"/>
        <v>0</v>
      </c>
    </row>
    <row r="114" spans="1:7" ht="17.25" customHeight="1" thickBot="1" x14ac:dyDescent="0.3">
      <c r="A114" s="58" t="s">
        <v>19</v>
      </c>
      <c r="B114" s="206">
        <f>SUM(B109:B113)</f>
        <v>0</v>
      </c>
      <c r="C114" s="207">
        <f>SUM(C109:C113)</f>
        <v>0</v>
      </c>
    </row>
    <row r="115" spans="1:7" ht="24.95" customHeight="1" x14ac:dyDescent="0.25">
      <c r="A115" s="61"/>
      <c r="B115" s="62"/>
      <c r="G115" s="78"/>
    </row>
    <row r="116" spans="1:7" ht="24.95" customHeight="1" thickBot="1" x14ac:dyDescent="0.3">
      <c r="A116" s="290"/>
      <c r="B116" s="290"/>
      <c r="C116" s="290"/>
    </row>
    <row r="117" spans="1:7" ht="36.75" customHeight="1" x14ac:dyDescent="0.25">
      <c r="C117" s="279" t="s">
        <v>209</v>
      </c>
      <c r="D117" s="280"/>
      <c r="E117" s="280"/>
      <c r="F117" s="281"/>
    </row>
    <row r="118" spans="1:7" ht="28.5" customHeight="1" thickBot="1" x14ac:dyDescent="0.3">
      <c r="C118" s="282"/>
      <c r="D118" s="283"/>
      <c r="E118" s="283"/>
      <c r="F118" s="284"/>
    </row>
  </sheetData>
  <sheetProtection formatCells="0"/>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9">
    <mergeCell ref="C117:F117"/>
    <mergeCell ref="C118:F118"/>
    <mergeCell ref="B16:C16"/>
    <mergeCell ref="A1:C1"/>
    <mergeCell ref="B6:C6"/>
    <mergeCell ref="B107:C107"/>
    <mergeCell ref="A116:C116"/>
    <mergeCell ref="B26:C26"/>
    <mergeCell ref="B36:C36"/>
  </mergeCells>
  <phoneticPr fontId="25" type="noConversion"/>
  <conditionalFormatting sqref="E1:E12">
    <cfRule type="containsText" dxfId="178" priority="143" operator="containsText" text="Attention&gt;20%!">
      <formula>NOT(ISERROR(SEARCH("Attention&gt;20%!",E1)))</formula>
    </cfRule>
    <cfRule type="containsText" dxfId="177" priority="142" operator="containsText" text="ok">
      <formula>NOT(ISERROR(SEARCH("ok",E1)))</formula>
    </cfRule>
    <cfRule type="containsText" dxfId="176" priority="141" operator="containsText" text="Attention&gt;85%!">
      <formula>NOT(ISERROR(SEARCH("Attention&gt;85%!",E1)))</formula>
    </cfRule>
  </conditionalFormatting>
  <conditionalFormatting sqref="E1:E116 E119:E1048576">
    <cfRule type="containsText" dxfId="175" priority="139" operator="containsText" text="!">
      <formula>NOT(ISERROR(SEARCH("!",E1)))</formula>
    </cfRule>
  </conditionalFormatting>
  <conditionalFormatting sqref="E8">
    <cfRule type="containsText" dxfId="174" priority="152" operator="containsText" text="Attention">
      <formula>NOT(ISERROR(SEARCH("Attention",E8)))</formula>
    </cfRule>
    <cfRule type="containsText" dxfId="173" priority="153" operator="containsText" text="ok">
      <formula>NOT(ISERROR(SEARCH("ok",E8)))</formula>
    </cfRule>
  </conditionalFormatting>
  <conditionalFormatting sqref="E12">
    <cfRule type="containsText" dxfId="172" priority="140" operator="containsText" text="&gt;">
      <formula>NOT(ISERROR(SEARCH("&gt;",E12)))</formula>
    </cfRule>
  </conditionalFormatting>
  <conditionalFormatting sqref="E15:E116 E119:E1048576">
    <cfRule type="containsText" dxfId="171" priority="149" operator="containsText" text="Attention&gt;85%!">
      <formula>NOT(ISERROR(SEARCH("Attention&gt;85%!",E15)))</formula>
    </cfRule>
    <cfRule type="containsText" dxfId="170" priority="151" operator="containsText" text="Attention&gt;20%!">
      <formula>NOT(ISERROR(SEARCH("Attention&gt;20%!",E15)))</formula>
    </cfRule>
    <cfRule type="containsText" dxfId="169" priority="150" operator="containsText" text="ok">
      <formula>NOT(ISERROR(SEARCH("ok",E15)))</formula>
    </cfRule>
  </conditionalFormatting>
  <conditionalFormatting sqref="E18">
    <cfRule type="containsText" dxfId="168" priority="83" operator="containsText" text="Attention">
      <formula>NOT(ISERROR(SEARCH("Attention",E18)))</formula>
    </cfRule>
    <cfRule type="containsText" dxfId="167" priority="84" operator="containsText" text="ok">
      <formula>NOT(ISERROR(SEARCH("ok",E18)))</formula>
    </cfRule>
    <cfRule type="containsText" dxfId="166" priority="155" operator="containsText" text="ok">
      <formula>NOT(ISERROR(SEARCH("ok",E18)))</formula>
    </cfRule>
    <cfRule type="containsText" dxfId="165" priority="17" operator="containsText" text="Attention">
      <formula>NOT(ISERROR(SEARCH("Attention",E18)))</formula>
    </cfRule>
    <cfRule type="containsText" dxfId="164" priority="18" operator="containsText" text="ok">
      <formula>NOT(ISERROR(SEARCH("ok",E18)))</formula>
    </cfRule>
    <cfRule type="containsText" dxfId="163" priority="154" operator="containsText" text="Attention">
      <formula>NOT(ISERROR(SEARCH("Attention",E18)))</formula>
    </cfRule>
    <cfRule type="containsText" dxfId="162" priority="71" operator="containsText" text="Attention">
      <formula>NOT(ISERROR(SEARCH("Attention",E18)))</formula>
    </cfRule>
    <cfRule type="containsText" dxfId="161" priority="72" operator="containsText" text="ok">
      <formula>NOT(ISERROR(SEARCH("ok",E18)))</formula>
    </cfRule>
    <cfRule type="containsText" dxfId="160" priority="138" operator="containsText" text="ok">
      <formula>NOT(ISERROR(SEARCH("ok",E18)))</formula>
    </cfRule>
    <cfRule type="containsText" dxfId="159" priority="137" operator="containsText" text="Attention">
      <formula>NOT(ISERROR(SEARCH("Attention",E18)))</formula>
    </cfRule>
  </conditionalFormatting>
  <conditionalFormatting sqref="E22">
    <cfRule type="containsText" dxfId="158" priority="67" operator="containsText" text="&gt;">
      <formula>NOT(ISERROR(SEARCH("&gt;",E22)))</formula>
    </cfRule>
    <cfRule type="containsText" dxfId="157" priority="82" operator="containsText" text="Attention&gt;20%!">
      <formula>NOT(ISERROR(SEARCH("Attention&gt;20%!",E22)))</formula>
    </cfRule>
    <cfRule type="containsText" dxfId="156" priority="136" operator="containsText" text="Attention&gt;20%!">
      <formula>NOT(ISERROR(SEARCH("Attention&gt;20%!",E22)))</formula>
    </cfRule>
    <cfRule type="containsText" dxfId="155" priority="81" operator="containsText" text="ok">
      <formula>NOT(ISERROR(SEARCH("ok",E22)))</formula>
    </cfRule>
    <cfRule type="containsText" dxfId="154" priority="68" operator="containsText" text="Attention&gt;85%!">
      <formula>NOT(ISERROR(SEARCH("Attention&gt;85%!",E22)))</formula>
    </cfRule>
    <cfRule type="containsText" dxfId="153" priority="80" operator="containsText" text="Attention&gt;85%!">
      <formula>NOT(ISERROR(SEARCH("Attention&gt;85%!",E22)))</formula>
    </cfRule>
    <cfRule type="containsText" dxfId="152" priority="79" operator="containsText" text="&gt;">
      <formula>NOT(ISERROR(SEARCH("&gt;",E22)))</formula>
    </cfRule>
    <cfRule type="containsText" dxfId="151" priority="69" operator="containsText" text="ok">
      <formula>NOT(ISERROR(SEARCH("ok",E22)))</formula>
    </cfRule>
    <cfRule type="containsText" dxfId="150" priority="70" operator="containsText" text="Attention&gt;20%!">
      <formula>NOT(ISERROR(SEARCH("Attention&gt;20%!",E22)))</formula>
    </cfRule>
    <cfRule type="containsText" dxfId="149" priority="135" operator="containsText" text="ok">
      <formula>NOT(ISERROR(SEARCH("ok",E22)))</formula>
    </cfRule>
    <cfRule type="containsText" dxfId="148" priority="134" operator="containsText" text="Attention&gt;85%!">
      <formula>NOT(ISERROR(SEARCH("Attention&gt;85%!",E22)))</formula>
    </cfRule>
    <cfRule type="containsText" dxfId="147" priority="133" operator="containsText" text="&gt;">
      <formula>NOT(ISERROR(SEARCH("&gt;",E22)))</formula>
    </cfRule>
  </conditionalFormatting>
  <conditionalFormatting sqref="E28">
    <cfRule type="containsText" dxfId="146" priority="66" operator="containsText" text="ok">
      <formula>NOT(ISERROR(SEARCH("ok",E28)))</formula>
    </cfRule>
    <cfRule type="containsText" dxfId="145" priority="15" operator="containsText" text="Attention">
      <formula>NOT(ISERROR(SEARCH("Attention",E28)))</formula>
    </cfRule>
    <cfRule type="containsText" dxfId="144" priority="16" operator="containsText" text="ok">
      <formula>NOT(ISERROR(SEARCH("ok",E28)))</formula>
    </cfRule>
    <cfRule type="containsText" dxfId="143" priority="77" operator="containsText" text="Attention">
      <formula>NOT(ISERROR(SEARCH("Attention",E28)))</formula>
    </cfRule>
    <cfRule type="containsText" dxfId="142" priority="78" operator="containsText" text="ok">
      <formula>NOT(ISERROR(SEARCH("ok",E28)))</formula>
    </cfRule>
    <cfRule type="containsText" dxfId="141" priority="157" operator="containsText" text="ok">
      <formula>NOT(ISERROR(SEARCH("ok",E28)))</formula>
    </cfRule>
    <cfRule type="containsText" dxfId="140" priority="156" operator="containsText" text="Attention">
      <formula>NOT(ISERROR(SEARCH("Attention",E28)))</formula>
    </cfRule>
    <cfRule type="containsText" dxfId="139" priority="65" operator="containsText" text="Attention">
      <formula>NOT(ISERROR(SEARCH("Attention",E28)))</formula>
    </cfRule>
    <cfRule type="containsText" dxfId="138" priority="132" operator="containsText" text="ok">
      <formula>NOT(ISERROR(SEARCH("ok",E28)))</formula>
    </cfRule>
    <cfRule type="containsText" dxfId="137" priority="131" operator="containsText" text="Attention">
      <formula>NOT(ISERROR(SEARCH("Attention",E28)))</formula>
    </cfRule>
  </conditionalFormatting>
  <conditionalFormatting sqref="E32">
    <cfRule type="containsText" dxfId="136" priority="76" operator="containsText" text="Attention&gt;20%!">
      <formula>NOT(ISERROR(SEARCH("Attention&gt;20%!",E32)))</formula>
    </cfRule>
    <cfRule type="containsText" dxfId="135" priority="75" operator="containsText" text="ok">
      <formula>NOT(ISERROR(SEARCH("ok",E32)))</formula>
    </cfRule>
    <cfRule type="containsText" dxfId="134" priority="73" operator="containsText" text="&gt;">
      <formula>NOT(ISERROR(SEARCH("&gt;",E32)))</formula>
    </cfRule>
    <cfRule type="containsText" dxfId="133" priority="64" operator="containsText" text="Attention&gt;20%!">
      <formula>NOT(ISERROR(SEARCH("Attention&gt;20%!",E32)))</formula>
    </cfRule>
    <cfRule type="containsText" dxfId="132" priority="61" operator="containsText" text="&gt;">
      <formula>NOT(ISERROR(SEARCH("&gt;",E32)))</formula>
    </cfRule>
    <cfRule type="containsText" dxfId="131" priority="129" operator="containsText" text="ok">
      <formula>NOT(ISERROR(SEARCH("ok",E32)))</formula>
    </cfRule>
    <cfRule type="containsText" dxfId="130" priority="63" operator="containsText" text="ok">
      <formula>NOT(ISERROR(SEARCH("ok",E32)))</formula>
    </cfRule>
    <cfRule type="containsText" dxfId="129" priority="62" operator="containsText" text="Attention&gt;85%!">
      <formula>NOT(ISERROR(SEARCH("Attention&gt;85%!",E32)))</formula>
    </cfRule>
    <cfRule type="containsText" dxfId="128" priority="127" operator="containsText" text="&gt;">
      <formula>NOT(ISERROR(SEARCH("&gt;",E32)))</formula>
    </cfRule>
    <cfRule type="containsText" dxfId="127" priority="128" operator="containsText" text="Attention&gt;85%!">
      <formula>NOT(ISERROR(SEARCH("Attention&gt;85%!",E32)))</formula>
    </cfRule>
    <cfRule type="containsText" dxfId="126" priority="74" operator="containsText" text="Attention&gt;85%!">
      <formula>NOT(ISERROR(SEARCH("Attention&gt;85%!",E32)))</formula>
    </cfRule>
    <cfRule type="containsText" dxfId="125" priority="130" operator="containsText" text="Attention&gt;20%!">
      <formula>NOT(ISERROR(SEARCH("Attention&gt;20%!",E32)))</formula>
    </cfRule>
  </conditionalFormatting>
  <conditionalFormatting sqref="E38">
    <cfRule type="containsText" dxfId="124" priority="60" operator="containsText" text="ok">
      <formula>NOT(ISERROR(SEARCH("ok",E38)))</formula>
    </cfRule>
    <cfRule type="containsText" dxfId="123" priority="126" operator="containsText" text="ok">
      <formula>NOT(ISERROR(SEARCH("ok",E38)))</formula>
    </cfRule>
    <cfRule type="containsText" dxfId="122" priority="125" operator="containsText" text="Attention">
      <formula>NOT(ISERROR(SEARCH("Attention",E38)))</formula>
    </cfRule>
    <cfRule type="containsText" dxfId="121" priority="158" operator="containsText" text="Attention">
      <formula>NOT(ISERROR(SEARCH("Attention",E38)))</formula>
    </cfRule>
    <cfRule type="containsText" dxfId="120" priority="13" operator="containsText" text="Attention">
      <formula>NOT(ISERROR(SEARCH("Attention",E38)))</formula>
    </cfRule>
    <cfRule type="containsText" dxfId="119" priority="14" operator="containsText" text="ok">
      <formula>NOT(ISERROR(SEARCH("ok",E38)))</formula>
    </cfRule>
    <cfRule type="containsText" dxfId="118" priority="159" operator="containsText" text="ok">
      <formula>NOT(ISERROR(SEARCH("ok",E38)))</formula>
    </cfRule>
    <cfRule type="containsText" dxfId="117" priority="59" operator="containsText" text="Attention">
      <formula>NOT(ISERROR(SEARCH("Attention",E38)))</formula>
    </cfRule>
  </conditionalFormatting>
  <conditionalFormatting sqref="E42">
    <cfRule type="containsText" dxfId="116" priority="123" operator="containsText" text="ok">
      <formula>NOT(ISERROR(SEARCH("ok",E42)))</formula>
    </cfRule>
    <cfRule type="containsText" dxfId="115" priority="55" operator="containsText" text="&gt;">
      <formula>NOT(ISERROR(SEARCH("&gt;",E42)))</formula>
    </cfRule>
    <cfRule type="containsText" dxfId="114" priority="57" operator="containsText" text="ok">
      <formula>NOT(ISERROR(SEARCH("ok",E42)))</formula>
    </cfRule>
    <cfRule type="containsText" dxfId="113" priority="124" operator="containsText" text="Attention&gt;20%!">
      <formula>NOT(ISERROR(SEARCH("Attention&gt;20%!",E42)))</formula>
    </cfRule>
    <cfRule type="containsText" dxfId="112" priority="56" operator="containsText" text="Attention&gt;85%!">
      <formula>NOT(ISERROR(SEARCH("Attention&gt;85%!",E42)))</formula>
    </cfRule>
    <cfRule type="containsText" dxfId="111" priority="58" operator="containsText" text="Attention&gt;20%!">
      <formula>NOT(ISERROR(SEARCH("Attention&gt;20%!",E42)))</formula>
    </cfRule>
    <cfRule type="containsText" dxfId="110" priority="121" operator="containsText" text="&gt;">
      <formula>NOT(ISERROR(SEARCH("&gt;",E42)))</formula>
    </cfRule>
    <cfRule type="containsText" dxfId="109" priority="122" operator="containsText" text="Attention&gt;85%!">
      <formula>NOT(ISERROR(SEARCH("Attention&gt;85%!",E42)))</formula>
    </cfRule>
  </conditionalFormatting>
  <conditionalFormatting sqref="E48">
    <cfRule type="containsText" dxfId="108" priority="12" operator="containsText" text="ok">
      <formula>NOT(ISERROR(SEARCH("ok",E48)))</formula>
    </cfRule>
    <cfRule type="containsText" dxfId="107" priority="54" operator="containsText" text="ok">
      <formula>NOT(ISERROR(SEARCH("ok",E48)))</formula>
    </cfRule>
    <cfRule type="containsText" dxfId="106" priority="161" operator="containsText" text="ok">
      <formula>NOT(ISERROR(SEARCH("ok",E48)))</formula>
    </cfRule>
    <cfRule type="containsText" dxfId="105" priority="53" operator="containsText" text="Attention">
      <formula>NOT(ISERROR(SEARCH("Attention",E48)))</formula>
    </cfRule>
    <cfRule type="containsText" dxfId="104" priority="160" operator="containsText" text="Attention">
      <formula>NOT(ISERROR(SEARCH("Attention",E48)))</formula>
    </cfRule>
    <cfRule type="containsText" dxfId="103" priority="11" operator="containsText" text="Attention">
      <formula>NOT(ISERROR(SEARCH("Attention",E48)))</formula>
    </cfRule>
    <cfRule type="containsText" dxfId="102" priority="120" operator="containsText" text="ok">
      <formula>NOT(ISERROR(SEARCH("ok",E48)))</formula>
    </cfRule>
    <cfRule type="containsText" dxfId="101" priority="119" operator="containsText" text="Attention">
      <formula>NOT(ISERROR(SEARCH("Attention",E48)))</formula>
    </cfRule>
  </conditionalFormatting>
  <conditionalFormatting sqref="E52">
    <cfRule type="containsText" dxfId="100" priority="51" operator="containsText" text="ok">
      <formula>NOT(ISERROR(SEARCH("ok",E52)))</formula>
    </cfRule>
    <cfRule type="containsText" dxfId="99" priority="52" operator="containsText" text="Attention&gt;20%!">
      <formula>NOT(ISERROR(SEARCH("Attention&gt;20%!",E52)))</formula>
    </cfRule>
    <cfRule type="containsText" dxfId="98" priority="117" operator="containsText" text="ok">
      <formula>NOT(ISERROR(SEARCH("ok",E52)))</formula>
    </cfRule>
    <cfRule type="containsText" dxfId="97" priority="116" operator="containsText" text="Attention&gt;85%!">
      <formula>NOT(ISERROR(SEARCH("Attention&gt;85%!",E52)))</formula>
    </cfRule>
    <cfRule type="containsText" dxfId="96" priority="118" operator="containsText" text="Attention&gt;20%!">
      <formula>NOT(ISERROR(SEARCH("Attention&gt;20%!",E52)))</formula>
    </cfRule>
    <cfRule type="containsText" dxfId="95" priority="115" operator="containsText" text="&gt;">
      <formula>NOT(ISERROR(SEARCH("&gt;",E52)))</formula>
    </cfRule>
    <cfRule type="containsText" dxfId="94" priority="49" operator="containsText" text="&gt;">
      <formula>NOT(ISERROR(SEARCH("&gt;",E52)))</formula>
    </cfRule>
    <cfRule type="containsText" dxfId="93" priority="50" operator="containsText" text="Attention&gt;85%!">
      <formula>NOT(ISERROR(SEARCH("Attention&gt;85%!",E52)))</formula>
    </cfRule>
  </conditionalFormatting>
  <conditionalFormatting sqref="E58">
    <cfRule type="containsText" dxfId="92" priority="47" operator="containsText" text="Attention">
      <formula>NOT(ISERROR(SEARCH("Attention",E58)))</formula>
    </cfRule>
    <cfRule type="containsText" dxfId="91" priority="48" operator="containsText" text="ok">
      <formula>NOT(ISERROR(SEARCH("ok",E58)))</formula>
    </cfRule>
    <cfRule type="containsText" dxfId="90" priority="114" operator="containsText" text="ok">
      <formula>NOT(ISERROR(SEARCH("ok",E58)))</formula>
    </cfRule>
    <cfRule type="containsText" dxfId="89" priority="113" operator="containsText" text="Attention">
      <formula>NOT(ISERROR(SEARCH("Attention",E58)))</formula>
    </cfRule>
    <cfRule type="containsText" dxfId="88" priority="10" operator="containsText" text="ok">
      <formula>NOT(ISERROR(SEARCH("ok",E58)))</formula>
    </cfRule>
    <cfRule type="containsText" dxfId="87" priority="9" operator="containsText" text="Attention">
      <formula>NOT(ISERROR(SEARCH("Attention",E58)))</formula>
    </cfRule>
    <cfRule type="containsText" dxfId="86" priority="162" operator="containsText" text="Attention">
      <formula>NOT(ISERROR(SEARCH("Attention",E58)))</formula>
    </cfRule>
    <cfRule type="containsText" dxfId="85" priority="163" operator="containsText" text="ok">
      <formula>NOT(ISERROR(SEARCH("ok",E58)))</formula>
    </cfRule>
  </conditionalFormatting>
  <conditionalFormatting sqref="E62">
    <cfRule type="containsText" dxfId="84" priority="111" operator="containsText" text="ok">
      <formula>NOT(ISERROR(SEARCH("ok",E62)))</formula>
    </cfRule>
    <cfRule type="containsText" dxfId="83" priority="112" operator="containsText" text="Attention&gt;20%!">
      <formula>NOT(ISERROR(SEARCH("Attention&gt;20%!",E62)))</formula>
    </cfRule>
    <cfRule type="containsText" dxfId="82" priority="110" operator="containsText" text="Attention&gt;85%!">
      <formula>NOT(ISERROR(SEARCH("Attention&gt;85%!",E62)))</formula>
    </cfRule>
    <cfRule type="containsText" dxfId="81" priority="109" operator="containsText" text="&gt;">
      <formula>NOT(ISERROR(SEARCH("&gt;",E62)))</formula>
    </cfRule>
    <cfRule type="containsText" dxfId="80" priority="46" operator="containsText" text="Attention&gt;20%!">
      <formula>NOT(ISERROR(SEARCH("Attention&gt;20%!",E62)))</formula>
    </cfRule>
    <cfRule type="containsText" dxfId="79" priority="45" operator="containsText" text="ok">
      <formula>NOT(ISERROR(SEARCH("ok",E62)))</formula>
    </cfRule>
    <cfRule type="containsText" dxfId="78" priority="44" operator="containsText" text="Attention&gt;85%!">
      <formula>NOT(ISERROR(SEARCH("Attention&gt;85%!",E62)))</formula>
    </cfRule>
    <cfRule type="containsText" dxfId="77" priority="43" operator="containsText" text="&gt;">
      <formula>NOT(ISERROR(SEARCH("&gt;",E62)))</formula>
    </cfRule>
  </conditionalFormatting>
  <conditionalFormatting sqref="E68">
    <cfRule type="containsText" dxfId="76" priority="8" operator="containsText" text="ok">
      <formula>NOT(ISERROR(SEARCH("ok",E68)))</formula>
    </cfRule>
    <cfRule type="containsText" dxfId="75" priority="107" operator="containsText" text="Attention">
      <formula>NOT(ISERROR(SEARCH("Attention",E68)))</formula>
    </cfRule>
    <cfRule type="containsText" dxfId="74" priority="41" operator="containsText" text="Attention">
      <formula>NOT(ISERROR(SEARCH("Attention",E68)))</formula>
    </cfRule>
    <cfRule type="containsText" dxfId="73" priority="108" operator="containsText" text="ok">
      <formula>NOT(ISERROR(SEARCH("ok",E68)))</formula>
    </cfRule>
    <cfRule type="containsText" dxfId="72" priority="42" operator="containsText" text="ok">
      <formula>NOT(ISERROR(SEARCH("ok",E68)))</formula>
    </cfRule>
    <cfRule type="containsText" dxfId="71" priority="165" operator="containsText" text="ok">
      <formula>NOT(ISERROR(SEARCH("ok",E68)))</formula>
    </cfRule>
    <cfRule type="containsText" dxfId="70" priority="7" operator="containsText" text="Attention">
      <formula>NOT(ISERROR(SEARCH("Attention",E68)))</formula>
    </cfRule>
    <cfRule type="containsText" dxfId="69" priority="164" operator="containsText" text="Attention">
      <formula>NOT(ISERROR(SEARCH("Attention",E68)))</formula>
    </cfRule>
  </conditionalFormatting>
  <conditionalFormatting sqref="E72">
    <cfRule type="containsText" dxfId="68" priority="104" operator="containsText" text="Attention&gt;85%!">
      <formula>NOT(ISERROR(SEARCH("Attention&gt;85%!",E72)))</formula>
    </cfRule>
    <cfRule type="containsText" dxfId="67" priority="105" operator="containsText" text="ok">
      <formula>NOT(ISERROR(SEARCH("ok",E72)))</formula>
    </cfRule>
    <cfRule type="containsText" dxfId="66" priority="106" operator="containsText" text="Attention&gt;20%!">
      <formula>NOT(ISERROR(SEARCH("Attention&gt;20%!",E72)))</formula>
    </cfRule>
    <cfRule type="containsText" dxfId="65" priority="103" operator="containsText" text="&gt;">
      <formula>NOT(ISERROR(SEARCH("&gt;",E72)))</formula>
    </cfRule>
    <cfRule type="containsText" dxfId="64" priority="40" operator="containsText" text="Attention&gt;20%!">
      <formula>NOT(ISERROR(SEARCH("Attention&gt;20%!",E72)))</formula>
    </cfRule>
    <cfRule type="containsText" dxfId="63" priority="39" operator="containsText" text="ok">
      <formula>NOT(ISERROR(SEARCH("ok",E72)))</formula>
    </cfRule>
    <cfRule type="containsText" dxfId="62" priority="37" operator="containsText" text="&gt;">
      <formula>NOT(ISERROR(SEARCH("&gt;",E72)))</formula>
    </cfRule>
    <cfRule type="containsText" dxfId="61" priority="38" operator="containsText" text="Attention&gt;85%!">
      <formula>NOT(ISERROR(SEARCH("Attention&gt;85%!",E72)))</formula>
    </cfRule>
  </conditionalFormatting>
  <conditionalFormatting sqref="E78">
    <cfRule type="containsText" dxfId="60" priority="6" operator="containsText" text="ok">
      <formula>NOT(ISERROR(SEARCH("ok",E78)))</formula>
    </cfRule>
    <cfRule type="containsText" dxfId="59" priority="101" operator="containsText" text="Attention">
      <formula>NOT(ISERROR(SEARCH("Attention",E78)))</formula>
    </cfRule>
    <cfRule type="containsText" dxfId="58" priority="102" operator="containsText" text="ok">
      <formula>NOT(ISERROR(SEARCH("ok",E78)))</formula>
    </cfRule>
    <cfRule type="containsText" dxfId="57" priority="5" operator="containsText" text="Attention">
      <formula>NOT(ISERROR(SEARCH("Attention",E78)))</formula>
    </cfRule>
    <cfRule type="containsText" dxfId="56" priority="36" operator="containsText" text="ok">
      <formula>NOT(ISERROR(SEARCH("ok",E78)))</formula>
    </cfRule>
    <cfRule type="containsText" dxfId="55" priority="35" operator="containsText" text="Attention">
      <formula>NOT(ISERROR(SEARCH("Attention",E78)))</formula>
    </cfRule>
    <cfRule type="containsText" dxfId="54" priority="166" operator="containsText" text="Attention">
      <formula>NOT(ISERROR(SEARCH("Attention",E78)))</formula>
    </cfRule>
    <cfRule type="containsText" dxfId="53" priority="167" operator="containsText" text="ok">
      <formula>NOT(ISERROR(SEARCH("ok",E78)))</formula>
    </cfRule>
  </conditionalFormatting>
  <conditionalFormatting sqref="E82">
    <cfRule type="containsText" dxfId="52" priority="100" operator="containsText" text="Attention&gt;20%!">
      <formula>NOT(ISERROR(SEARCH("Attention&gt;20%!",E82)))</formula>
    </cfRule>
    <cfRule type="containsText" dxfId="51" priority="99" operator="containsText" text="ok">
      <formula>NOT(ISERROR(SEARCH("ok",E82)))</formula>
    </cfRule>
    <cfRule type="containsText" dxfId="50" priority="98" operator="containsText" text="Attention&gt;85%!">
      <formula>NOT(ISERROR(SEARCH("Attention&gt;85%!",E82)))</formula>
    </cfRule>
    <cfRule type="containsText" dxfId="49" priority="97" operator="containsText" text="&gt;">
      <formula>NOT(ISERROR(SEARCH("&gt;",E82)))</formula>
    </cfRule>
    <cfRule type="containsText" dxfId="48" priority="32" operator="containsText" text="Attention&gt;85%!">
      <formula>NOT(ISERROR(SEARCH("Attention&gt;85%!",E82)))</formula>
    </cfRule>
    <cfRule type="containsText" dxfId="47" priority="34" operator="containsText" text="Attention&gt;20%!">
      <formula>NOT(ISERROR(SEARCH("Attention&gt;20%!",E82)))</formula>
    </cfRule>
    <cfRule type="containsText" dxfId="46" priority="33" operator="containsText" text="ok">
      <formula>NOT(ISERROR(SEARCH("ok",E82)))</formula>
    </cfRule>
    <cfRule type="containsText" dxfId="45" priority="31" operator="containsText" text="&gt;">
      <formula>NOT(ISERROR(SEARCH("&gt;",E82)))</formula>
    </cfRule>
  </conditionalFormatting>
  <conditionalFormatting sqref="E88">
    <cfRule type="containsText" dxfId="44" priority="3" operator="containsText" text="Attention">
      <formula>NOT(ISERROR(SEARCH("Attention",E88)))</formula>
    </cfRule>
    <cfRule type="containsText" dxfId="43" priority="95" operator="containsText" text="Attention">
      <formula>NOT(ISERROR(SEARCH("Attention",E88)))</formula>
    </cfRule>
    <cfRule type="containsText" dxfId="42" priority="96" operator="containsText" text="ok">
      <formula>NOT(ISERROR(SEARCH("ok",E88)))</formula>
    </cfRule>
    <cfRule type="containsText" dxfId="41" priority="30" operator="containsText" text="ok">
      <formula>NOT(ISERROR(SEARCH("ok",E88)))</formula>
    </cfRule>
    <cfRule type="containsText" dxfId="40" priority="29" operator="containsText" text="Attention">
      <formula>NOT(ISERROR(SEARCH("Attention",E88)))</formula>
    </cfRule>
    <cfRule type="containsText" dxfId="39" priority="4" operator="containsText" text="ok">
      <formula>NOT(ISERROR(SEARCH("ok",E88)))</formula>
    </cfRule>
    <cfRule type="containsText" dxfId="38" priority="168" operator="containsText" text="Attention">
      <formula>NOT(ISERROR(SEARCH("Attention",E88)))</formula>
    </cfRule>
    <cfRule type="containsText" dxfId="37" priority="169" operator="containsText" text="ok">
      <formula>NOT(ISERROR(SEARCH("ok",E88)))</formula>
    </cfRule>
  </conditionalFormatting>
  <conditionalFormatting sqref="E92">
    <cfRule type="containsText" dxfId="36" priority="94" operator="containsText" text="Attention&gt;20%!">
      <formula>NOT(ISERROR(SEARCH("Attention&gt;20%!",E92)))</formula>
    </cfRule>
    <cfRule type="containsText" dxfId="35" priority="93" operator="containsText" text="ok">
      <formula>NOT(ISERROR(SEARCH("ok",E92)))</formula>
    </cfRule>
    <cfRule type="containsText" dxfId="34" priority="92" operator="containsText" text="Attention&gt;85%!">
      <formula>NOT(ISERROR(SEARCH("Attention&gt;85%!",E92)))</formula>
    </cfRule>
    <cfRule type="containsText" dxfId="33" priority="91" operator="containsText" text="&gt;">
      <formula>NOT(ISERROR(SEARCH("&gt;",E92)))</formula>
    </cfRule>
    <cfRule type="containsText" dxfId="32" priority="28" operator="containsText" text="Attention&gt;20%!">
      <formula>NOT(ISERROR(SEARCH("Attention&gt;20%!",E92)))</formula>
    </cfRule>
    <cfRule type="containsText" dxfId="31" priority="27" operator="containsText" text="ok">
      <formula>NOT(ISERROR(SEARCH("ok",E92)))</formula>
    </cfRule>
    <cfRule type="containsText" dxfId="30" priority="26" operator="containsText" text="Attention&gt;85%!">
      <formula>NOT(ISERROR(SEARCH("Attention&gt;85%!",E92)))</formula>
    </cfRule>
    <cfRule type="containsText" dxfId="29" priority="25" operator="containsText" text="&gt;">
      <formula>NOT(ISERROR(SEARCH("&gt;",E92)))</formula>
    </cfRule>
  </conditionalFormatting>
  <conditionalFormatting sqref="E98">
    <cfRule type="containsText" dxfId="28" priority="24" operator="containsText" text="ok">
      <formula>NOT(ISERROR(SEARCH("ok",E98)))</formula>
    </cfRule>
    <cfRule type="containsText" dxfId="27" priority="90" operator="containsText" text="ok">
      <formula>NOT(ISERROR(SEARCH("ok",E98)))</formula>
    </cfRule>
    <cfRule type="containsText" dxfId="26" priority="1" operator="containsText" text="Attention">
      <formula>NOT(ISERROR(SEARCH("Attention",E98)))</formula>
    </cfRule>
    <cfRule type="containsText" dxfId="25" priority="171" operator="containsText" text="ok">
      <formula>NOT(ISERROR(SEARCH("ok",E98)))</formula>
    </cfRule>
    <cfRule type="containsText" dxfId="24" priority="89" operator="containsText" text="Attention">
      <formula>NOT(ISERROR(SEARCH("Attention",E98)))</formula>
    </cfRule>
    <cfRule type="containsText" dxfId="23" priority="2" operator="containsText" text="ok">
      <formula>NOT(ISERROR(SEARCH("ok",E98)))</formula>
    </cfRule>
    <cfRule type="containsText" dxfId="22" priority="23" operator="containsText" text="Attention">
      <formula>NOT(ISERROR(SEARCH("Attention",E98)))</formula>
    </cfRule>
    <cfRule type="containsText" dxfId="21" priority="170" operator="containsText" text="Attention">
      <formula>NOT(ISERROR(SEARCH("Attention",E98)))</formula>
    </cfRule>
  </conditionalFormatting>
  <conditionalFormatting sqref="E102">
    <cfRule type="containsText" dxfId="20" priority="85" operator="containsText" text="&gt;">
      <formula>NOT(ISERROR(SEARCH("&gt;",E102)))</formula>
    </cfRule>
    <cfRule type="containsText" dxfId="19" priority="88" operator="containsText" text="Attention&gt;20%!">
      <formula>NOT(ISERROR(SEARCH("Attention&gt;20%!",E102)))</formula>
    </cfRule>
    <cfRule type="containsText" dxfId="18" priority="87" operator="containsText" text="ok">
      <formula>NOT(ISERROR(SEARCH("ok",E102)))</formula>
    </cfRule>
    <cfRule type="containsText" dxfId="17" priority="22" operator="containsText" text="Attention&gt;20%!">
      <formula>NOT(ISERROR(SEARCH("Attention&gt;20%!",E102)))</formula>
    </cfRule>
    <cfRule type="containsText" dxfId="16" priority="21" operator="containsText" text="ok">
      <formula>NOT(ISERROR(SEARCH("ok",E102)))</formula>
    </cfRule>
    <cfRule type="containsText" dxfId="15" priority="19" operator="containsText" text="&gt;">
      <formula>NOT(ISERROR(SEARCH("&gt;",E102)))</formula>
    </cfRule>
    <cfRule type="containsText" dxfId="14" priority="20" operator="containsText" text="Attention&gt;85%!">
      <formula>NOT(ISERROR(SEARCH("Attention&gt;85%!",E102)))</formula>
    </cfRule>
    <cfRule type="containsText" dxfId="13" priority="86" operator="containsText" text="Attention&gt;85%!">
      <formula>NOT(ISERROR(SEARCH("Attention&gt;85%!",E102)))</formula>
    </cfRule>
  </conditionalFormatting>
  <dataValidations count="1">
    <dataValidation type="whole" allowBlank="1" showInputMessage="1" showErrorMessage="1" sqref="B13:C13 B23:C23 B33:C33 B43:C43 B53:C53 B63:C63 B73:C73 B83:C83 B93:C93 B103:C103 B114:C114" xr:uid="{00000000-0002-0000-0D00-000000000000}">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J65"/>
  <sheetViews>
    <sheetView showGridLines="0" topLeftCell="A15" zoomScale="70" zoomScaleNormal="70" zoomScaleSheetLayoutView="85" workbookViewId="0">
      <selection activeCell="E17" sqref="E17"/>
    </sheetView>
  </sheetViews>
  <sheetFormatPr baseColWidth="10" defaultColWidth="10.85546875" defaultRowHeight="15" x14ac:dyDescent="0.2"/>
  <cols>
    <col min="1" max="1" width="5.140625" style="2" customWidth="1"/>
    <col min="2" max="2" width="45.7109375" style="8" customWidth="1"/>
    <col min="3" max="3" width="24.7109375" style="2" customWidth="1"/>
    <col min="4" max="4" width="18.7109375" style="2" customWidth="1"/>
    <col min="5" max="5" width="20.42578125" style="2" customWidth="1"/>
    <col min="6" max="6" width="22.140625" style="2" customWidth="1"/>
    <col min="7" max="7" width="19.85546875" style="10" customWidth="1"/>
    <col min="8" max="8" width="56.7109375" style="2" customWidth="1"/>
    <col min="9" max="9" width="23.42578125" style="185" customWidth="1"/>
    <col min="10" max="10" width="11.140625" style="185" customWidth="1"/>
    <col min="11" max="16384" width="10.85546875" style="2"/>
  </cols>
  <sheetData>
    <row r="1" spans="1:10" ht="42.75" customHeight="1" thickBot="1" x14ac:dyDescent="0.25">
      <c r="A1" s="337" t="s">
        <v>214</v>
      </c>
      <c r="B1" s="338"/>
      <c r="C1" s="338"/>
      <c r="D1" s="338"/>
      <c r="E1" s="338"/>
      <c r="F1" s="338"/>
      <c r="G1" s="339"/>
    </row>
    <row r="2" spans="1:10" ht="15.75" x14ac:dyDescent="0.2">
      <c r="A2" s="6"/>
      <c r="B2" s="6"/>
      <c r="C2" s="7"/>
      <c r="D2" s="7"/>
      <c r="E2" s="7"/>
      <c r="F2" s="6"/>
      <c r="G2" s="6"/>
    </row>
    <row r="3" spans="1:10" ht="16.5" thickBot="1" x14ac:dyDescent="0.25">
      <c r="A3" s="75" t="s">
        <v>37</v>
      </c>
      <c r="C3" s="334"/>
      <c r="D3" s="335"/>
      <c r="E3" s="336"/>
      <c r="F3" s="6"/>
      <c r="G3" s="6"/>
    </row>
    <row r="4" spans="1:10" ht="18" customHeight="1" thickBot="1" x14ac:dyDescent="0.25">
      <c r="A4" s="75" t="s">
        <v>38</v>
      </c>
      <c r="C4" s="331"/>
      <c r="D4" s="332"/>
      <c r="E4" s="333"/>
      <c r="G4" s="9"/>
    </row>
    <row r="5" spans="1:10" ht="18" customHeight="1" thickBot="1" x14ac:dyDescent="0.25">
      <c r="A5" s="75" t="s">
        <v>31</v>
      </c>
      <c r="C5" s="331"/>
      <c r="D5" s="332"/>
      <c r="E5" s="333"/>
    </row>
    <row r="6" spans="1:10" ht="18" customHeight="1" thickBot="1" x14ac:dyDescent="0.25">
      <c r="A6" s="75" t="s">
        <v>39</v>
      </c>
      <c r="C6" s="331"/>
      <c r="D6" s="332"/>
      <c r="E6" s="333"/>
    </row>
    <row r="7" spans="1:10" ht="18" customHeight="1" thickBot="1" x14ac:dyDescent="0.25">
      <c r="A7" s="75" t="s">
        <v>40</v>
      </c>
      <c r="C7" s="331"/>
      <c r="D7" s="332"/>
      <c r="E7" s="333"/>
    </row>
    <row r="8" spans="1:10" ht="31.5" customHeight="1" thickBot="1" x14ac:dyDescent="0.25">
      <c r="B8" s="2"/>
      <c r="F8" s="330" t="s">
        <v>134</v>
      </c>
      <c r="G8" s="330"/>
      <c r="H8" s="129"/>
    </row>
    <row r="9" spans="1:10" s="8" customFormat="1" ht="30" customHeight="1" thickBot="1" x14ac:dyDescent="0.3">
      <c r="A9" s="11" t="s">
        <v>41</v>
      </c>
      <c r="B9" s="12"/>
      <c r="C9" s="13"/>
      <c r="D9" s="13"/>
      <c r="E9" s="13"/>
      <c r="F9" s="14" t="s">
        <v>111</v>
      </c>
      <c r="G9" s="15" t="s">
        <v>42</v>
      </c>
      <c r="I9" s="186"/>
      <c r="J9" s="186"/>
    </row>
    <row r="10" spans="1:10" s="8" customFormat="1" ht="43.5" customHeight="1" x14ac:dyDescent="0.25">
      <c r="A10" s="16" t="s">
        <v>43</v>
      </c>
      <c r="B10" s="85"/>
      <c r="C10" s="17" t="s">
        <v>107</v>
      </c>
      <c r="D10" s="17" t="s">
        <v>108</v>
      </c>
      <c r="E10" s="18" t="s">
        <v>110</v>
      </c>
      <c r="F10" s="152">
        <f>+F21+F35</f>
        <v>0</v>
      </c>
      <c r="G10" s="153">
        <f>+G21+G35</f>
        <v>0</v>
      </c>
      <c r="I10" s="186"/>
      <c r="J10" s="186"/>
    </row>
    <row r="11" spans="1:10" ht="30" customHeight="1" x14ac:dyDescent="0.25">
      <c r="A11" s="319" t="s">
        <v>44</v>
      </c>
      <c r="B11" s="89" t="s">
        <v>60</v>
      </c>
      <c r="C11" s="308" t="s">
        <v>58</v>
      </c>
      <c r="D11" s="309"/>
      <c r="E11" s="310"/>
      <c r="F11" s="82"/>
      <c r="G11" s="220"/>
    </row>
    <row r="12" spans="1:10" ht="21" customHeight="1" x14ac:dyDescent="0.25">
      <c r="A12" s="320"/>
      <c r="B12" s="313" t="s">
        <v>113</v>
      </c>
      <c r="C12" s="187"/>
      <c r="D12" s="188"/>
      <c r="E12" s="189"/>
      <c r="F12" s="157">
        <f t="shared" ref="F12:F20" si="0">D12*E12</f>
        <v>0</v>
      </c>
      <c r="G12" s="221"/>
    </row>
    <row r="13" spans="1:10" ht="21" customHeight="1" x14ac:dyDescent="0.25">
      <c r="A13" s="320"/>
      <c r="B13" s="313"/>
      <c r="C13" s="187"/>
      <c r="D13" s="188"/>
      <c r="E13" s="189"/>
      <c r="F13" s="157">
        <f t="shared" si="0"/>
        <v>0</v>
      </c>
      <c r="G13" s="221" t="s">
        <v>136</v>
      </c>
    </row>
    <row r="14" spans="1:10" ht="21" customHeight="1" x14ac:dyDescent="0.25">
      <c r="A14" s="320"/>
      <c r="B14" s="314"/>
      <c r="C14" s="187"/>
      <c r="D14" s="188"/>
      <c r="E14" s="189"/>
      <c r="F14" s="157">
        <f t="shared" si="0"/>
        <v>0</v>
      </c>
      <c r="G14" s="221" t="s">
        <v>136</v>
      </c>
    </row>
    <row r="15" spans="1:10" ht="21" customHeight="1" x14ac:dyDescent="0.25">
      <c r="A15" s="321"/>
      <c r="B15" s="318" t="s">
        <v>114</v>
      </c>
      <c r="C15" s="190"/>
      <c r="D15" s="190"/>
      <c r="E15" s="191"/>
      <c r="F15" s="160">
        <f t="shared" si="0"/>
        <v>0</v>
      </c>
      <c r="G15" s="221"/>
    </row>
    <row r="16" spans="1:10" ht="21" customHeight="1" x14ac:dyDescent="0.25">
      <c r="A16" s="320"/>
      <c r="B16" s="313"/>
      <c r="C16" s="192"/>
      <c r="D16" s="190"/>
      <c r="E16" s="191"/>
      <c r="F16" s="160">
        <f t="shared" si="0"/>
        <v>0</v>
      </c>
      <c r="G16" s="221" t="s">
        <v>136</v>
      </c>
    </row>
    <row r="17" spans="1:8" ht="21" customHeight="1" x14ac:dyDescent="0.25">
      <c r="A17" s="320"/>
      <c r="B17" s="313"/>
      <c r="C17" s="192"/>
      <c r="D17" s="190"/>
      <c r="E17" s="191"/>
      <c r="F17" s="160">
        <f t="shared" si="0"/>
        <v>0</v>
      </c>
      <c r="G17" s="221"/>
    </row>
    <row r="18" spans="1:8" ht="21" customHeight="1" x14ac:dyDescent="0.2">
      <c r="A18" s="320"/>
      <c r="B18" s="318" t="s">
        <v>115</v>
      </c>
      <c r="C18" s="192"/>
      <c r="D18" s="193"/>
      <c r="E18" s="193"/>
      <c r="F18" s="160">
        <f>D18*E18</f>
        <v>0</v>
      </c>
      <c r="G18" s="209"/>
      <c r="H18" s="185" t="str">
        <f>IF($G18="","Attention la case G n'est pas remplie","ok")</f>
        <v>Attention la case G n'est pas remplie</v>
      </c>
    </row>
    <row r="19" spans="1:8" ht="21" customHeight="1" x14ac:dyDescent="0.25">
      <c r="A19" s="320"/>
      <c r="B19" s="313"/>
      <c r="C19" s="192"/>
      <c r="D19" s="190"/>
      <c r="E19" s="191"/>
      <c r="F19" s="160">
        <f t="shared" si="0"/>
        <v>0</v>
      </c>
      <c r="G19" s="209"/>
      <c r="H19" s="185" t="str">
        <f>IF($G19="","Attention la case G n'est pas remplie","ok")</f>
        <v>Attention la case G n'est pas remplie</v>
      </c>
    </row>
    <row r="20" spans="1:8" ht="21" customHeight="1" x14ac:dyDescent="0.25">
      <c r="A20" s="321"/>
      <c r="B20" s="313"/>
      <c r="C20" s="190"/>
      <c r="D20" s="190"/>
      <c r="E20" s="191"/>
      <c r="F20" s="160">
        <f t="shared" si="0"/>
        <v>0</v>
      </c>
      <c r="G20" s="209"/>
      <c r="H20" s="185"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185"/>
    </row>
    <row r="22" spans="1:8" ht="30" customHeight="1" x14ac:dyDescent="0.2">
      <c r="A22" s="321"/>
      <c r="B22" s="90"/>
      <c r="C22" s="308" t="s">
        <v>59</v>
      </c>
      <c r="D22" s="309"/>
      <c r="E22" s="310"/>
      <c r="F22" s="83"/>
      <c r="G22" s="86"/>
      <c r="H22" s="185"/>
    </row>
    <row r="23" spans="1:8" ht="21" customHeight="1" x14ac:dyDescent="0.2">
      <c r="A23" s="321"/>
      <c r="B23" s="315" t="s">
        <v>116</v>
      </c>
      <c r="C23" s="193"/>
      <c r="D23" s="193"/>
      <c r="E23" s="193"/>
      <c r="F23" s="167">
        <f t="shared" ref="F23:F34" si="1">D23*E23</f>
        <v>0</v>
      </c>
      <c r="G23" s="168"/>
      <c r="H23" s="185"/>
    </row>
    <row r="24" spans="1:8" ht="21" customHeight="1" x14ac:dyDescent="0.2">
      <c r="A24" s="321"/>
      <c r="B24" s="316"/>
      <c r="C24" s="193"/>
      <c r="D24" s="193"/>
      <c r="E24" s="193"/>
      <c r="F24" s="167">
        <f t="shared" si="1"/>
        <v>0</v>
      </c>
      <c r="G24" s="168"/>
      <c r="H24" s="185"/>
    </row>
    <row r="25" spans="1:8" ht="21" customHeight="1" x14ac:dyDescent="0.2">
      <c r="A25" s="321"/>
      <c r="B25" s="317"/>
      <c r="C25" s="193"/>
      <c r="D25" s="193"/>
      <c r="E25" s="193"/>
      <c r="F25" s="167">
        <f t="shared" si="1"/>
        <v>0</v>
      </c>
      <c r="G25" s="168"/>
      <c r="H25" s="185"/>
    </row>
    <row r="26" spans="1:8" ht="21" customHeight="1" x14ac:dyDescent="0.2">
      <c r="A26" s="321"/>
      <c r="B26" s="318" t="s">
        <v>118</v>
      </c>
      <c r="C26" s="193"/>
      <c r="D26" s="193"/>
      <c r="E26" s="193"/>
      <c r="F26" s="160">
        <f t="shared" si="1"/>
        <v>0</v>
      </c>
      <c r="G26" s="209"/>
      <c r="H26" s="185" t="str">
        <f t="shared" ref="H26:H28" si="2">IF($G26="","Attention la case G n'est pas remplie","ok")</f>
        <v>Attention la case G n'est pas remplie</v>
      </c>
    </row>
    <row r="27" spans="1:8" ht="21" customHeight="1" x14ac:dyDescent="0.2">
      <c r="A27" s="321"/>
      <c r="B27" s="313"/>
      <c r="C27" s="193"/>
      <c r="D27" s="193"/>
      <c r="E27" s="193"/>
      <c r="F27" s="160">
        <f t="shared" si="1"/>
        <v>0</v>
      </c>
      <c r="G27" s="209"/>
      <c r="H27" s="185" t="str">
        <f t="shared" si="2"/>
        <v>Attention la case G n'est pas remplie</v>
      </c>
    </row>
    <row r="28" spans="1:8" ht="21" customHeight="1" x14ac:dyDescent="0.2">
      <c r="A28" s="321"/>
      <c r="B28" s="313"/>
      <c r="C28" s="193"/>
      <c r="D28" s="193"/>
      <c r="E28" s="193"/>
      <c r="F28" s="160">
        <f t="shared" si="1"/>
        <v>0</v>
      </c>
      <c r="G28" s="209"/>
      <c r="H28" s="185" t="str">
        <f t="shared" si="2"/>
        <v>Attention la case G n'est pas remplie</v>
      </c>
    </row>
    <row r="29" spans="1:8" ht="21" customHeight="1" x14ac:dyDescent="0.2">
      <c r="A29" s="320"/>
      <c r="B29" s="315" t="s">
        <v>117</v>
      </c>
      <c r="C29" s="194"/>
      <c r="D29" s="193"/>
      <c r="E29" s="193"/>
      <c r="F29" s="170">
        <f t="shared" si="1"/>
        <v>0</v>
      </c>
      <c r="G29" s="168"/>
      <c r="H29" s="185"/>
    </row>
    <row r="30" spans="1:8" ht="21" customHeight="1" x14ac:dyDescent="0.2">
      <c r="A30" s="320"/>
      <c r="B30" s="316"/>
      <c r="C30" s="194"/>
      <c r="D30" s="193"/>
      <c r="E30" s="193"/>
      <c r="F30" s="170">
        <f t="shared" si="1"/>
        <v>0</v>
      </c>
      <c r="G30" s="168"/>
      <c r="H30" s="185"/>
    </row>
    <row r="31" spans="1:8" ht="21" customHeight="1" x14ac:dyDescent="0.2">
      <c r="A31" s="320"/>
      <c r="B31" s="317"/>
      <c r="C31" s="194"/>
      <c r="D31" s="193"/>
      <c r="E31" s="193"/>
      <c r="F31" s="170">
        <f t="shared" si="1"/>
        <v>0</v>
      </c>
      <c r="G31" s="168"/>
      <c r="H31" s="185"/>
    </row>
    <row r="32" spans="1:8" ht="21" customHeight="1" x14ac:dyDescent="0.2">
      <c r="A32" s="321"/>
      <c r="B32" s="318" t="s">
        <v>119</v>
      </c>
      <c r="C32" s="193"/>
      <c r="D32" s="193"/>
      <c r="E32" s="193"/>
      <c r="F32" s="170">
        <f t="shared" si="1"/>
        <v>0</v>
      </c>
      <c r="G32" s="209"/>
      <c r="H32" s="185" t="str">
        <f t="shared" ref="H32:H34" si="3">IF($G32="","Attention la case G n'est pas remplie","ok")</f>
        <v>Attention la case G n'est pas remplie</v>
      </c>
    </row>
    <row r="33" spans="1:10" ht="21" customHeight="1" x14ac:dyDescent="0.2">
      <c r="A33" s="321"/>
      <c r="B33" s="313"/>
      <c r="C33" s="195"/>
      <c r="D33" s="195"/>
      <c r="E33" s="195"/>
      <c r="F33" s="170">
        <f t="shared" si="1"/>
        <v>0</v>
      </c>
      <c r="G33" s="210"/>
      <c r="H33" s="185" t="str">
        <f t="shared" si="3"/>
        <v>Attention la case G n'est pas remplie</v>
      </c>
    </row>
    <row r="34" spans="1:10" ht="21" customHeight="1" x14ac:dyDescent="0.2">
      <c r="A34" s="321"/>
      <c r="B34" s="313"/>
      <c r="C34" s="195"/>
      <c r="D34" s="195"/>
      <c r="E34" s="195"/>
      <c r="F34" s="170">
        <f t="shared" si="1"/>
        <v>0</v>
      </c>
      <c r="G34" s="211"/>
      <c r="H34" s="185" t="str">
        <f t="shared" si="3"/>
        <v>Attention la case G n'est pas remplie</v>
      </c>
    </row>
    <row r="35" spans="1:10" ht="20.100000000000001" customHeight="1" thickBot="1" x14ac:dyDescent="0.25">
      <c r="A35" s="321"/>
      <c r="B35" s="92"/>
      <c r="C35" s="172" t="s">
        <v>45</v>
      </c>
      <c r="D35" s="172">
        <f>SUM(D22:D32)</f>
        <v>0</v>
      </c>
      <c r="E35" s="172">
        <f>SUM(E22:E32)</f>
        <v>0</v>
      </c>
      <c r="F35" s="173">
        <f>SUM(F22:F34)</f>
        <v>0</v>
      </c>
      <c r="G35" s="174">
        <f>SUM(G22:G34)</f>
        <v>0</v>
      </c>
      <c r="H35" s="185"/>
    </row>
    <row r="36" spans="1:10" ht="23.1" customHeight="1" x14ac:dyDescent="0.2">
      <c r="A36" s="93" t="s">
        <v>120</v>
      </c>
      <c r="B36" s="94"/>
      <c r="C36" s="94"/>
      <c r="D36" s="94"/>
      <c r="E36" s="95"/>
      <c r="F36" s="196"/>
      <c r="G36" s="209"/>
      <c r="H36" s="185" t="str">
        <f t="shared" ref="H36:H39" si="4">IF($G36="","Attention la case G n'est pas remplie","ok")</f>
        <v>Attention la case G n'est pas remplie</v>
      </c>
    </row>
    <row r="37" spans="1:10" ht="23.1" customHeight="1" x14ac:dyDescent="0.2">
      <c r="A37" s="19" t="s">
        <v>46</v>
      </c>
      <c r="B37" s="20"/>
      <c r="C37" s="20"/>
      <c r="D37" s="20"/>
      <c r="E37" s="96"/>
      <c r="F37" s="196"/>
      <c r="G37" s="209"/>
      <c r="H37" s="185" t="str">
        <f t="shared" si="4"/>
        <v>Attention la case G n'est pas remplie</v>
      </c>
    </row>
    <row r="38" spans="1:10" ht="23.1" customHeight="1" x14ac:dyDescent="0.2">
      <c r="A38" s="21" t="s">
        <v>121</v>
      </c>
      <c r="B38" s="22"/>
      <c r="C38" s="22"/>
      <c r="D38" s="22"/>
      <c r="E38" s="97"/>
      <c r="F38" s="196"/>
      <c r="G38" s="209"/>
      <c r="H38" s="185" t="str">
        <f t="shared" si="4"/>
        <v>Attention la case G n'est pas remplie</v>
      </c>
    </row>
    <row r="39" spans="1:10" ht="23.1" customHeight="1" x14ac:dyDescent="0.2">
      <c r="A39" s="21" t="s">
        <v>122</v>
      </c>
      <c r="B39" s="22"/>
      <c r="C39" s="22"/>
      <c r="D39" s="22"/>
      <c r="E39" s="97"/>
      <c r="F39" s="196"/>
      <c r="G39" s="209"/>
      <c r="H39" s="185" t="str">
        <f t="shared" si="4"/>
        <v>Attention la case G n'est pas remplie</v>
      </c>
    </row>
    <row r="40" spans="1:10" ht="23.1" customHeight="1" thickBot="1" x14ac:dyDescent="0.25">
      <c r="A40" s="23" t="s">
        <v>228</v>
      </c>
      <c r="B40" s="24"/>
      <c r="C40" s="24"/>
      <c r="D40" s="24"/>
      <c r="E40" s="98"/>
      <c r="F40" s="196"/>
      <c r="G40" s="209"/>
      <c r="H40" s="185"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137</v>
      </c>
    </row>
    <row r="42" spans="1:10" ht="20.100000000000001" customHeight="1" thickBot="1" x14ac:dyDescent="0.25">
      <c r="B42" s="27"/>
      <c r="C42" s="27"/>
      <c r="D42" s="27"/>
      <c r="E42" s="28" t="s">
        <v>48</v>
      </c>
      <c r="F42" s="217" t="e">
        <f>G41/F41</f>
        <v>#DIV/0!</v>
      </c>
      <c r="G42" s="29"/>
    </row>
    <row r="43" spans="1:10" ht="20.100000000000001" customHeight="1" thickBot="1" x14ac:dyDescent="0.25">
      <c r="B43" s="27"/>
      <c r="C43" s="27"/>
      <c r="D43" s="27"/>
      <c r="E43" s="30"/>
      <c r="F43" s="31"/>
      <c r="G43" s="29"/>
    </row>
    <row r="44" spans="1:10" ht="24.95" customHeight="1" thickBot="1" x14ac:dyDescent="0.25">
      <c r="A44" s="305" t="s">
        <v>124</v>
      </c>
      <c r="B44" s="306"/>
      <c r="C44" s="306"/>
      <c r="D44" s="306"/>
      <c r="E44" s="307"/>
      <c r="F44" s="32"/>
    </row>
    <row r="45" spans="1:10" ht="26.25" thickBot="1" x14ac:dyDescent="0.25">
      <c r="A45" s="326" t="s">
        <v>14</v>
      </c>
      <c r="B45" s="327"/>
      <c r="C45" s="33" t="s">
        <v>15</v>
      </c>
      <c r="D45" s="33" t="s">
        <v>16</v>
      </c>
      <c r="E45" s="34" t="s">
        <v>17</v>
      </c>
      <c r="F45" s="3"/>
    </row>
    <row r="46" spans="1:10" s="37" customFormat="1" ht="24.95" customHeight="1" x14ac:dyDescent="0.2">
      <c r="A46" s="328"/>
      <c r="B46" s="329"/>
      <c r="C46" s="35"/>
      <c r="D46" s="197"/>
      <c r="E46" s="36"/>
      <c r="G46" s="38"/>
      <c r="I46" s="185"/>
      <c r="J46" s="185"/>
    </row>
    <row r="47" spans="1:10" s="37" customFormat="1" ht="24.95" customHeight="1" x14ac:dyDescent="0.2">
      <c r="A47" s="311"/>
      <c r="B47" s="312"/>
      <c r="C47" s="39"/>
      <c r="D47" s="198"/>
      <c r="E47" s="40"/>
      <c r="G47" s="38"/>
      <c r="I47" s="185"/>
      <c r="J47" s="185"/>
    </row>
    <row r="48" spans="1:10" s="37" customFormat="1" ht="24.95" customHeight="1" x14ac:dyDescent="0.2">
      <c r="A48" s="311"/>
      <c r="B48" s="312"/>
      <c r="C48" s="39"/>
      <c r="D48" s="198"/>
      <c r="E48" s="40"/>
      <c r="G48" s="38"/>
      <c r="I48" s="185"/>
      <c r="J48" s="185"/>
    </row>
    <row r="49" spans="1:10" s="37" customFormat="1" ht="24.95" customHeight="1" x14ac:dyDescent="0.2">
      <c r="A49" s="311"/>
      <c r="B49" s="312"/>
      <c r="C49" s="39"/>
      <c r="D49" s="198"/>
      <c r="E49" s="40"/>
      <c r="G49" s="38"/>
      <c r="I49" s="185"/>
      <c r="J49" s="185"/>
    </row>
    <row r="50" spans="1:10" s="37" customFormat="1" ht="24.95" customHeight="1" thickBot="1" x14ac:dyDescent="0.25">
      <c r="A50" s="322"/>
      <c r="B50" s="323"/>
      <c r="C50" s="41"/>
      <c r="D50" s="199"/>
      <c r="E50" s="42"/>
      <c r="G50" s="38"/>
      <c r="I50" s="185"/>
      <c r="J50" s="185"/>
    </row>
    <row r="51" spans="1:10" ht="24.95" customHeight="1" thickBot="1" x14ac:dyDescent="0.25">
      <c r="A51" s="324" t="s">
        <v>45</v>
      </c>
      <c r="B51" s="325"/>
      <c r="C51" s="43"/>
      <c r="D51" s="181">
        <f>SUM(D46:D50)</f>
        <v>0</v>
      </c>
      <c r="E51" s="44"/>
    </row>
    <row r="55" spans="1:10" ht="38.25" customHeight="1" thickBot="1" x14ac:dyDescent="0.25">
      <c r="A55" s="291" t="s">
        <v>123</v>
      </c>
      <c r="B55" s="292"/>
      <c r="C55" s="292"/>
      <c r="D55" s="292"/>
      <c r="E55" s="292"/>
      <c r="F55" s="292"/>
      <c r="G55" s="292"/>
    </row>
    <row r="56" spans="1:10" ht="39" customHeight="1" thickBot="1" x14ac:dyDescent="0.25">
      <c r="A56" s="293" t="s">
        <v>75</v>
      </c>
      <c r="B56" s="294"/>
      <c r="C56" s="294"/>
      <c r="D56" s="294"/>
      <c r="E56" s="294"/>
      <c r="F56" s="294"/>
      <c r="G56" s="295"/>
    </row>
    <row r="57" spans="1:10" ht="140.1" customHeight="1" thickBot="1" x14ac:dyDescent="0.25">
      <c r="A57" s="296"/>
      <c r="B57" s="297"/>
      <c r="C57" s="297"/>
      <c r="D57" s="297"/>
      <c r="E57" s="297"/>
      <c r="F57" s="297"/>
      <c r="G57" s="298"/>
    </row>
    <row r="58" spans="1:10" ht="39" customHeight="1" thickBot="1" x14ac:dyDescent="0.25">
      <c r="A58" s="299" t="s">
        <v>76</v>
      </c>
      <c r="B58" s="300"/>
      <c r="C58" s="300"/>
      <c r="D58" s="300"/>
      <c r="E58" s="300"/>
      <c r="F58" s="300"/>
      <c r="G58" s="301"/>
    </row>
    <row r="59" spans="1:10" ht="140.1" customHeight="1" thickBot="1" x14ac:dyDescent="0.25">
      <c r="A59" s="296"/>
      <c r="B59" s="297"/>
      <c r="C59" s="297"/>
      <c r="D59" s="297"/>
      <c r="E59" s="297"/>
      <c r="F59" s="297"/>
      <c r="G59" s="298"/>
    </row>
    <row r="60" spans="1:10" ht="39" customHeight="1" thickBot="1" x14ac:dyDescent="0.25">
      <c r="A60" s="302" t="s">
        <v>70</v>
      </c>
      <c r="B60" s="303"/>
      <c r="C60" s="303"/>
      <c r="D60" s="303"/>
      <c r="E60" s="303"/>
      <c r="F60" s="303"/>
      <c r="G60" s="304"/>
    </row>
    <row r="61" spans="1:10" ht="140.1" customHeight="1" thickBot="1" x14ac:dyDescent="0.25">
      <c r="A61" s="296"/>
      <c r="B61" s="297"/>
      <c r="C61" s="297"/>
      <c r="D61" s="297"/>
      <c r="E61" s="297"/>
      <c r="F61" s="297"/>
      <c r="G61" s="298"/>
    </row>
    <row r="62" spans="1:10" ht="39" customHeight="1" thickBot="1" x14ac:dyDescent="0.25">
      <c r="A62" s="293" t="s">
        <v>77</v>
      </c>
      <c r="B62" s="294"/>
      <c r="C62" s="294"/>
      <c r="D62" s="294"/>
      <c r="E62" s="294"/>
      <c r="F62" s="294"/>
      <c r="G62" s="295"/>
    </row>
    <row r="63" spans="1:10" ht="140.1" customHeight="1" thickBot="1" x14ac:dyDescent="0.25">
      <c r="A63" s="296"/>
      <c r="B63" s="297"/>
      <c r="C63" s="297"/>
      <c r="D63" s="297"/>
      <c r="E63" s="297"/>
      <c r="F63" s="297"/>
      <c r="G63" s="298"/>
    </row>
    <row r="64" spans="1:10" ht="39.75" customHeight="1" thickBot="1" x14ac:dyDescent="0.25">
      <c r="A64" s="293" t="s">
        <v>78</v>
      </c>
      <c r="B64" s="294"/>
      <c r="C64" s="294"/>
      <c r="D64" s="294"/>
      <c r="E64" s="294"/>
      <c r="F64" s="294"/>
      <c r="G64" s="295"/>
    </row>
    <row r="65" spans="1:7" ht="140.25" customHeight="1" thickBot="1" x14ac:dyDescent="0.25">
      <c r="A65" s="296"/>
      <c r="B65" s="297"/>
      <c r="C65" s="297"/>
      <c r="D65" s="297"/>
      <c r="E65" s="297"/>
      <c r="F65" s="297"/>
      <c r="G65" s="298"/>
    </row>
  </sheetData>
  <sheetProtection algorithmName="SHA-512" hashValue="syonpg/DHL226okSnT89sLzS6y8+7xjyWEQQ56kocj3xpQJPDVR6V+kYg4n/7eAt4bD6UQ3R/P9aUBpASEQmsQ==" saltValue="JmFvKR8t3qyA48ujzLQFJQ==" spinCount="100000" sheet="1" objects="1" scenarios="1" formatCells="0"/>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6">
    <mergeCell ref="F8:G8"/>
    <mergeCell ref="C7:E7"/>
    <mergeCell ref="C3:E3"/>
    <mergeCell ref="A1:G1"/>
    <mergeCell ref="C4:E4"/>
    <mergeCell ref="C5:E5"/>
    <mergeCell ref="C6:E6"/>
    <mergeCell ref="A50:B50"/>
    <mergeCell ref="A51:B51"/>
    <mergeCell ref="A49:B49"/>
    <mergeCell ref="A45:B45"/>
    <mergeCell ref="A46:B46"/>
    <mergeCell ref="A44:E44"/>
    <mergeCell ref="C11:E11"/>
    <mergeCell ref="C22:E22"/>
    <mergeCell ref="A47:B47"/>
    <mergeCell ref="A48:B48"/>
    <mergeCell ref="B12:B14"/>
    <mergeCell ref="B29:B31"/>
    <mergeCell ref="B32:B34"/>
    <mergeCell ref="B15:B17"/>
    <mergeCell ref="B26:B28"/>
    <mergeCell ref="B18:B20"/>
    <mergeCell ref="B23:B25"/>
    <mergeCell ref="A11:A35"/>
    <mergeCell ref="A55:G55"/>
    <mergeCell ref="A56:G56"/>
    <mergeCell ref="A57:G57"/>
    <mergeCell ref="A58:G58"/>
    <mergeCell ref="A65:G65"/>
    <mergeCell ref="A64:G64"/>
    <mergeCell ref="A59:G59"/>
    <mergeCell ref="A60:G60"/>
    <mergeCell ref="A61:G61"/>
    <mergeCell ref="A62:G62"/>
    <mergeCell ref="A63:G63"/>
  </mergeCells>
  <phoneticPr fontId="25" type="noConversion"/>
  <conditionalFormatting sqref="I40:J40">
    <cfRule type="containsText" dxfId="12" priority="1" operator="containsText" text="OK">
      <formula>NOT(ISERROR(SEARCH("OK",I40)))</formula>
    </cfRule>
    <cfRule type="containsText" dxfId="11"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 type="decimal" allowBlank="1" showInputMessage="1" showErrorMessage="1" sqref="D46:D50 D12:E20 D23:E34 F36:F40" xr:uid="{00000000-0002-0000-0200-00000900000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2"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A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I65"/>
  <sheetViews>
    <sheetView showGridLines="0" topLeftCell="A11" zoomScale="70" zoomScaleNormal="70" zoomScaleSheetLayoutView="100" workbookViewId="0">
      <selection activeCell="A41" sqref="A41"/>
    </sheetView>
  </sheetViews>
  <sheetFormatPr baseColWidth="10" defaultColWidth="10.85546875" defaultRowHeight="12.75" x14ac:dyDescent="0.2"/>
  <cols>
    <col min="1" max="1" width="5.140625" style="2" customWidth="1"/>
    <col min="2" max="2" width="49.42578125" style="8" customWidth="1"/>
    <col min="3" max="3" width="23.7109375" style="2" customWidth="1"/>
    <col min="4" max="5" width="18.7109375" style="2" customWidth="1"/>
    <col min="6" max="6" width="21.28515625" style="2" customWidth="1"/>
    <col min="7" max="7" width="18.7109375" style="10" customWidth="1"/>
    <col min="8" max="8" width="35.85546875" style="37" customWidth="1"/>
    <col min="9" max="9" width="22.85546875" style="2" customWidth="1"/>
    <col min="10" max="10" width="6.42578125" style="2" customWidth="1"/>
    <col min="11" max="16384" width="10.85546875" style="2"/>
  </cols>
  <sheetData>
    <row r="1" spans="1:8" ht="48" customHeight="1" thickBot="1" x14ac:dyDescent="0.25">
      <c r="A1" s="337" t="s">
        <v>215</v>
      </c>
      <c r="B1" s="338"/>
      <c r="C1" s="338"/>
      <c r="D1" s="338"/>
      <c r="E1" s="338"/>
      <c r="F1" s="338"/>
      <c r="G1" s="339"/>
    </row>
    <row r="2" spans="1:8" ht="20.100000000000001" customHeight="1" x14ac:dyDescent="0.2">
      <c r="A2" s="45"/>
      <c r="B2" s="46"/>
      <c r="C2" s="46"/>
      <c r="D2" s="46"/>
      <c r="E2" s="46"/>
      <c r="F2" s="46"/>
      <c r="G2" s="47"/>
    </row>
    <row r="3" spans="1:8" ht="16.5" thickBot="1" x14ac:dyDescent="0.25">
      <c r="A3" s="75" t="s">
        <v>37</v>
      </c>
      <c r="C3" s="334"/>
      <c r="D3" s="335"/>
      <c r="E3" s="336"/>
      <c r="F3" s="6"/>
      <c r="G3" s="6"/>
    </row>
    <row r="4" spans="1:8" ht="18" customHeight="1" thickBot="1" x14ac:dyDescent="0.25">
      <c r="A4" s="75" t="s">
        <v>38</v>
      </c>
      <c r="C4" s="348"/>
      <c r="D4" s="351"/>
      <c r="E4" s="352"/>
      <c r="G4" s="9"/>
    </row>
    <row r="5" spans="1:8" ht="18" customHeight="1" thickBot="1" x14ac:dyDescent="0.25">
      <c r="A5" s="75" t="s">
        <v>32</v>
      </c>
      <c r="C5" s="348"/>
      <c r="D5" s="351"/>
      <c r="E5" s="352"/>
    </row>
    <row r="6" spans="1:8" ht="18" customHeight="1" thickBot="1" x14ac:dyDescent="0.25">
      <c r="A6" s="75" t="s">
        <v>39</v>
      </c>
      <c r="C6" s="348"/>
      <c r="D6" s="349"/>
      <c r="E6" s="350"/>
    </row>
    <row r="7" spans="1:8" ht="18" customHeight="1" thickBot="1" x14ac:dyDescent="0.25">
      <c r="A7" s="75" t="s">
        <v>18</v>
      </c>
      <c r="C7" s="348"/>
      <c r="D7" s="349"/>
      <c r="E7" s="350"/>
    </row>
    <row r="8" spans="1:8" ht="35.450000000000003" customHeight="1" thickBot="1" x14ac:dyDescent="0.25">
      <c r="B8" s="2"/>
      <c r="F8" s="330" t="s">
        <v>134</v>
      </c>
      <c r="G8" s="330"/>
    </row>
    <row r="9" spans="1:8" s="8" customFormat="1" ht="30" customHeight="1" thickBot="1" x14ac:dyDescent="0.3">
      <c r="A9" s="11" t="s">
        <v>41</v>
      </c>
      <c r="B9" s="12"/>
      <c r="C9" s="13"/>
      <c r="D9" s="13"/>
      <c r="E9" s="13"/>
      <c r="F9" s="14" t="s">
        <v>111</v>
      </c>
      <c r="G9" s="15" t="s">
        <v>42</v>
      </c>
      <c r="H9" s="218"/>
    </row>
    <row r="10" spans="1:8" s="8" customFormat="1" ht="43.5" customHeight="1" x14ac:dyDescent="0.25">
      <c r="A10" s="16" t="s">
        <v>43</v>
      </c>
      <c r="B10" s="85"/>
      <c r="C10" s="17" t="s">
        <v>107</v>
      </c>
      <c r="D10" s="17" t="s">
        <v>108</v>
      </c>
      <c r="E10" s="18" t="s">
        <v>110</v>
      </c>
      <c r="F10" s="182">
        <f>+F21+F35</f>
        <v>0</v>
      </c>
      <c r="G10" s="183">
        <f>+G21+G35</f>
        <v>0</v>
      </c>
      <c r="H10" s="218"/>
    </row>
    <row r="11" spans="1:8" ht="21" customHeight="1" x14ac:dyDescent="0.25">
      <c r="A11" s="319" t="s">
        <v>44</v>
      </c>
      <c r="B11" s="89" t="s">
        <v>60</v>
      </c>
      <c r="C11" s="308" t="s">
        <v>58</v>
      </c>
      <c r="D11" s="309"/>
      <c r="E11" s="310"/>
      <c r="F11" s="82"/>
      <c r="G11" s="220"/>
    </row>
    <row r="12" spans="1:8" ht="21" customHeight="1" x14ac:dyDescent="0.25">
      <c r="A12" s="320"/>
      <c r="B12" s="313" t="s">
        <v>113</v>
      </c>
      <c r="C12" s="154"/>
      <c r="D12" s="155"/>
      <c r="E12" s="156"/>
      <c r="F12" s="157">
        <f t="shared" ref="F12:F17" si="0">D12*E12</f>
        <v>0</v>
      </c>
      <c r="G12" s="221"/>
    </row>
    <row r="13" spans="1:8" ht="21" customHeight="1" x14ac:dyDescent="0.25">
      <c r="A13" s="320"/>
      <c r="B13" s="313"/>
      <c r="C13" s="154"/>
      <c r="D13" s="155"/>
      <c r="E13" s="156"/>
      <c r="F13" s="157">
        <f t="shared" si="0"/>
        <v>0</v>
      </c>
      <c r="G13" s="221"/>
    </row>
    <row r="14" spans="1:8" ht="21" customHeight="1" x14ac:dyDescent="0.25">
      <c r="A14" s="320"/>
      <c r="B14" s="314"/>
      <c r="C14" s="154"/>
      <c r="D14" s="155"/>
      <c r="E14" s="156"/>
      <c r="F14" s="157">
        <f t="shared" si="0"/>
        <v>0</v>
      </c>
      <c r="G14" s="221"/>
    </row>
    <row r="15" spans="1:8" ht="21" customHeight="1" x14ac:dyDescent="0.25">
      <c r="A15" s="321"/>
      <c r="B15" s="318" t="s">
        <v>114</v>
      </c>
      <c r="C15" s="158"/>
      <c r="D15" s="158"/>
      <c r="E15" s="159"/>
      <c r="F15" s="160">
        <f t="shared" si="0"/>
        <v>0</v>
      </c>
      <c r="G15" s="221"/>
    </row>
    <row r="16" spans="1:8" ht="21" customHeight="1" x14ac:dyDescent="0.25">
      <c r="A16" s="320"/>
      <c r="B16" s="313"/>
      <c r="C16" s="161"/>
      <c r="D16" s="158"/>
      <c r="E16" s="159"/>
      <c r="F16" s="160">
        <f t="shared" si="0"/>
        <v>0</v>
      </c>
      <c r="G16" s="221"/>
    </row>
    <row r="17" spans="1:8" ht="21" customHeight="1" x14ac:dyDescent="0.25">
      <c r="A17" s="320"/>
      <c r="B17" s="313"/>
      <c r="C17" s="161"/>
      <c r="D17" s="158"/>
      <c r="E17" s="159"/>
      <c r="F17" s="160">
        <f t="shared" si="0"/>
        <v>0</v>
      </c>
      <c r="G17" s="221"/>
    </row>
    <row r="18" spans="1:8" ht="21" customHeight="1" x14ac:dyDescent="0.2">
      <c r="A18" s="320"/>
      <c r="B18" s="318" t="s">
        <v>115</v>
      </c>
      <c r="C18" s="161"/>
      <c r="D18" s="162"/>
      <c r="E18" s="162"/>
      <c r="F18" s="160">
        <f>D18*E18</f>
        <v>0</v>
      </c>
      <c r="G18" s="212"/>
      <c r="H18" s="37" t="str">
        <f>IF($G18="","Attention la case G n'est pas remplie","ok")</f>
        <v>Attention la case G n'est pas remplie</v>
      </c>
    </row>
    <row r="19" spans="1:8" ht="21" customHeight="1" x14ac:dyDescent="0.25">
      <c r="A19" s="320"/>
      <c r="B19" s="313"/>
      <c r="C19" s="161"/>
      <c r="D19" s="158"/>
      <c r="E19" s="159"/>
      <c r="F19" s="160">
        <f>D19*E19</f>
        <v>0</v>
      </c>
      <c r="G19" s="212"/>
      <c r="H19" s="37" t="str">
        <f>IF($G19="","Attention la case G n'est pas remplie","ok")</f>
        <v>Attention la case G n'est pas remplie</v>
      </c>
    </row>
    <row r="20" spans="1:8" ht="21" customHeight="1" x14ac:dyDescent="0.25">
      <c r="A20" s="321"/>
      <c r="B20" s="313"/>
      <c r="C20" s="158"/>
      <c r="D20" s="158"/>
      <c r="E20" s="159"/>
      <c r="F20" s="160">
        <f>D20*E20</f>
        <v>0</v>
      </c>
      <c r="G20" s="212"/>
      <c r="H20" s="37" t="str">
        <f>IF($G20="","Attention la case G n'est pas remplie","ok")</f>
        <v>Attention la case G n'est pas remplie</v>
      </c>
    </row>
    <row r="21" spans="1:8" ht="21" customHeight="1" x14ac:dyDescent="0.2">
      <c r="A21" s="321"/>
      <c r="B21" s="91"/>
      <c r="C21" s="163" t="s">
        <v>45</v>
      </c>
      <c r="D21" s="164">
        <f>SUM(D11:D20)</f>
        <v>0</v>
      </c>
      <c r="E21" s="164">
        <f>SUM(E11:E20)</f>
        <v>0</v>
      </c>
      <c r="F21" s="165">
        <f>SUM(F11:F20)</f>
        <v>0</v>
      </c>
      <c r="G21" s="166">
        <f>SUM(G11:G20)</f>
        <v>0</v>
      </c>
    </row>
    <row r="22" spans="1:8" ht="21" customHeight="1" x14ac:dyDescent="0.2">
      <c r="A22" s="321"/>
      <c r="B22" s="90"/>
      <c r="C22" s="308" t="s">
        <v>59</v>
      </c>
      <c r="D22" s="309"/>
      <c r="E22" s="310"/>
      <c r="F22" s="83"/>
      <c r="G22" s="86"/>
    </row>
    <row r="23" spans="1:8" ht="21" customHeight="1" x14ac:dyDescent="0.2">
      <c r="A23" s="321"/>
      <c r="B23" s="315" t="s">
        <v>116</v>
      </c>
      <c r="C23" s="162"/>
      <c r="D23" s="162"/>
      <c r="E23" s="162"/>
      <c r="F23" s="167">
        <f t="shared" ref="F23:F34" si="1">D23*E23</f>
        <v>0</v>
      </c>
      <c r="G23" s="168"/>
    </row>
    <row r="24" spans="1:8" ht="21" customHeight="1" x14ac:dyDescent="0.2">
      <c r="A24" s="321"/>
      <c r="B24" s="316"/>
      <c r="C24" s="162"/>
      <c r="D24" s="162"/>
      <c r="E24" s="162"/>
      <c r="F24" s="167">
        <f t="shared" si="1"/>
        <v>0</v>
      </c>
      <c r="G24" s="168"/>
    </row>
    <row r="25" spans="1:8" ht="21" customHeight="1" x14ac:dyDescent="0.2">
      <c r="A25" s="321"/>
      <c r="B25" s="317"/>
      <c r="C25" s="162"/>
      <c r="D25" s="162"/>
      <c r="E25" s="162"/>
      <c r="F25" s="167">
        <f t="shared" si="1"/>
        <v>0</v>
      </c>
      <c r="G25" s="168"/>
    </row>
    <row r="26" spans="1:8" ht="21" customHeight="1" x14ac:dyDescent="0.2">
      <c r="A26" s="321"/>
      <c r="B26" s="318" t="s">
        <v>118</v>
      </c>
      <c r="C26" s="162"/>
      <c r="D26" s="162"/>
      <c r="E26" s="162"/>
      <c r="F26" s="160">
        <f t="shared" si="1"/>
        <v>0</v>
      </c>
      <c r="G26" s="212"/>
      <c r="H26" s="37" t="str">
        <f>IF($G26="","Attention la case G n'est pas remplie","ok")</f>
        <v>Attention la case G n'est pas remplie</v>
      </c>
    </row>
    <row r="27" spans="1:8" ht="21" customHeight="1" x14ac:dyDescent="0.2">
      <c r="A27" s="321"/>
      <c r="B27" s="313"/>
      <c r="C27" s="162"/>
      <c r="D27" s="162"/>
      <c r="E27" s="162"/>
      <c r="F27" s="160">
        <f t="shared" si="1"/>
        <v>0</v>
      </c>
      <c r="G27" s="212"/>
      <c r="H27" s="37" t="str">
        <f>IF($G27="","Attention la case G n'est pas remplie","ok")</f>
        <v>Attention la case G n'est pas remplie</v>
      </c>
    </row>
    <row r="28" spans="1:8" ht="21" customHeight="1" x14ac:dyDescent="0.2">
      <c r="A28" s="321"/>
      <c r="B28" s="313"/>
      <c r="C28" s="162"/>
      <c r="D28" s="162"/>
      <c r="E28" s="162"/>
      <c r="F28" s="160">
        <f t="shared" si="1"/>
        <v>0</v>
      </c>
      <c r="G28" s="212"/>
      <c r="H28" s="37" t="str">
        <f>IF($G28="","Attention la case G n'est pas remplie","ok")</f>
        <v>Attention la case G n'est pas remplie</v>
      </c>
    </row>
    <row r="29" spans="1:8" ht="21" customHeight="1" x14ac:dyDescent="0.2">
      <c r="A29" s="320"/>
      <c r="B29" s="315" t="s">
        <v>117</v>
      </c>
      <c r="C29" s="169"/>
      <c r="D29" s="162"/>
      <c r="E29" s="162"/>
      <c r="F29" s="170">
        <f t="shared" si="1"/>
        <v>0</v>
      </c>
      <c r="G29" s="168"/>
    </row>
    <row r="30" spans="1:8" ht="21" customHeight="1" x14ac:dyDescent="0.2">
      <c r="A30" s="320"/>
      <c r="B30" s="316"/>
      <c r="C30" s="169"/>
      <c r="D30" s="162"/>
      <c r="E30" s="162"/>
      <c r="F30" s="170">
        <f t="shared" si="1"/>
        <v>0</v>
      </c>
      <c r="G30" s="168"/>
    </row>
    <row r="31" spans="1:8" ht="21" customHeight="1" x14ac:dyDescent="0.2">
      <c r="A31" s="320"/>
      <c r="B31" s="317"/>
      <c r="C31" s="169"/>
      <c r="D31" s="162"/>
      <c r="E31" s="162"/>
      <c r="F31" s="170">
        <f t="shared" si="1"/>
        <v>0</v>
      </c>
      <c r="G31" s="168"/>
    </row>
    <row r="32" spans="1:8" ht="21" customHeight="1" x14ac:dyDescent="0.2">
      <c r="A32" s="321"/>
      <c r="B32" s="318" t="s">
        <v>119</v>
      </c>
      <c r="C32" s="162"/>
      <c r="D32" s="162"/>
      <c r="E32" s="162"/>
      <c r="F32" s="170">
        <f t="shared" si="1"/>
        <v>0</v>
      </c>
      <c r="G32" s="212"/>
      <c r="H32" s="37" t="str">
        <f>IF($G32="","Attention la case G n'est pas remplie","ok")</f>
        <v>Attention la case G n'est pas remplie</v>
      </c>
    </row>
    <row r="33" spans="1:9" ht="21" customHeight="1" x14ac:dyDescent="0.2">
      <c r="A33" s="321"/>
      <c r="B33" s="313"/>
      <c r="C33" s="171"/>
      <c r="D33" s="171"/>
      <c r="E33" s="171"/>
      <c r="F33" s="170">
        <f t="shared" si="1"/>
        <v>0</v>
      </c>
      <c r="G33" s="213"/>
      <c r="H33" s="37" t="str">
        <f>IF($G33="","Attention la case G n'est pas remplie","ok")</f>
        <v>Attention la case G n'est pas remplie</v>
      </c>
    </row>
    <row r="34" spans="1:9" ht="21" customHeight="1" x14ac:dyDescent="0.2">
      <c r="A34" s="321"/>
      <c r="B34" s="313"/>
      <c r="C34" s="171"/>
      <c r="D34" s="171"/>
      <c r="E34" s="171"/>
      <c r="F34" s="170">
        <f t="shared" si="1"/>
        <v>0</v>
      </c>
      <c r="G34" s="214"/>
      <c r="H34" s="37" t="str">
        <f>IF($G34="","Attention la case G n'est pas remplie","ok")</f>
        <v>Attention la case G n'est pas remplie</v>
      </c>
    </row>
    <row r="35" spans="1:9" ht="21" customHeight="1" thickBot="1" x14ac:dyDescent="0.25">
      <c r="A35" s="321"/>
      <c r="B35" s="92"/>
      <c r="C35" s="172" t="s">
        <v>45</v>
      </c>
      <c r="D35" s="172">
        <f>SUM(D22:D32)</f>
        <v>0</v>
      </c>
      <c r="E35" s="172">
        <f>SUM(E22:E32)</f>
        <v>0</v>
      </c>
      <c r="F35" s="173">
        <f>SUM(F22:F34)</f>
        <v>0</v>
      </c>
      <c r="G35" s="174">
        <f>SUM(G22:G34)</f>
        <v>0</v>
      </c>
    </row>
    <row r="36" spans="1:9" ht="24" customHeight="1" x14ac:dyDescent="0.2">
      <c r="A36" s="93" t="s">
        <v>120</v>
      </c>
      <c r="B36" s="94"/>
      <c r="C36" s="94"/>
      <c r="D36" s="94"/>
      <c r="E36" s="95"/>
      <c r="F36" s="175"/>
      <c r="G36" s="212"/>
      <c r="H36" s="37" t="str">
        <f>IF($G36="","Attention la case G n'est pas remplie","ok")</f>
        <v>Attention la case G n'est pas remplie</v>
      </c>
    </row>
    <row r="37" spans="1:9" ht="24" customHeight="1" x14ac:dyDescent="0.2">
      <c r="A37" s="19" t="s">
        <v>46</v>
      </c>
      <c r="B37" s="20"/>
      <c r="C37" s="20"/>
      <c r="D37" s="20"/>
      <c r="E37" s="96"/>
      <c r="F37" s="175"/>
      <c r="G37" s="212"/>
      <c r="H37" s="37" t="str">
        <f>IF($G37="","Attention la case G n'est pas remplie","ok")</f>
        <v>Attention la case G n'est pas remplie</v>
      </c>
    </row>
    <row r="38" spans="1:9" ht="24" customHeight="1" x14ac:dyDescent="0.2">
      <c r="A38" s="21" t="s">
        <v>121</v>
      </c>
      <c r="B38" s="22"/>
      <c r="C38" s="22"/>
      <c r="D38" s="22"/>
      <c r="E38" s="97"/>
      <c r="F38" s="175"/>
      <c r="G38" s="212"/>
      <c r="H38" s="37" t="str">
        <f>IF($G38="","Attention la case G n'est pas remplie","ok")</f>
        <v>Attention la case G n'est pas remplie</v>
      </c>
    </row>
    <row r="39" spans="1:9" ht="24" customHeight="1" x14ac:dyDescent="0.2">
      <c r="A39" s="21" t="s">
        <v>122</v>
      </c>
      <c r="B39" s="22"/>
      <c r="C39" s="22"/>
      <c r="D39" s="22"/>
      <c r="E39" s="97"/>
      <c r="F39" s="175"/>
      <c r="G39" s="212"/>
      <c r="H39" s="37" t="str">
        <f>IF($G39="","Attention la case G n'est pas remplie","ok")</f>
        <v>Attention la case G n'est pas remplie</v>
      </c>
    </row>
    <row r="40" spans="1:9" ht="24" customHeight="1" thickBot="1" x14ac:dyDescent="0.25">
      <c r="A40" s="23" t="s">
        <v>228</v>
      </c>
      <c r="B40" s="24"/>
      <c r="C40" s="24"/>
      <c r="D40" s="24"/>
      <c r="E40" s="98"/>
      <c r="F40" s="175"/>
      <c r="G40" s="212"/>
      <c r="H40" s="37" t="str">
        <f>IF($G40="","Attention la case G n'est pas remplie","ok")</f>
        <v>Attention la case G n'est pas remplie</v>
      </c>
      <c r="I40" s="185"/>
    </row>
    <row r="41" spans="1:9" ht="24" customHeight="1" thickBot="1" x14ac:dyDescent="0.25">
      <c r="A41" s="25" t="s">
        <v>47</v>
      </c>
      <c r="B41" s="26"/>
      <c r="C41" s="26"/>
      <c r="D41" s="26"/>
      <c r="E41" s="99"/>
      <c r="F41" s="176">
        <f>SUM(F36:F40)+F10</f>
        <v>0</v>
      </c>
      <c r="G41" s="177">
        <f>SUM(G36:G40)+G10</f>
        <v>0</v>
      </c>
      <c r="H41" s="219" t="s">
        <v>137</v>
      </c>
    </row>
    <row r="42" spans="1:9" ht="24.95" customHeight="1" thickBot="1" x14ac:dyDescent="0.25">
      <c r="B42" s="27"/>
      <c r="C42" s="27"/>
      <c r="D42" s="27"/>
      <c r="E42" s="28" t="s">
        <v>48</v>
      </c>
      <c r="F42" s="216" t="e">
        <f>G41/F41</f>
        <v>#DIV/0!</v>
      </c>
      <c r="G42" s="29"/>
    </row>
    <row r="43" spans="1:9" ht="13.5" thickBot="1" x14ac:dyDescent="0.25"/>
    <row r="44" spans="1:9" ht="24.95" customHeight="1" thickBot="1" x14ac:dyDescent="0.25">
      <c r="A44" s="344" t="s">
        <v>125</v>
      </c>
      <c r="B44" s="345"/>
      <c r="C44" s="345"/>
      <c r="D44" s="345"/>
      <c r="E44" s="346"/>
      <c r="F44" s="340" t="s">
        <v>66</v>
      </c>
      <c r="G44" s="340"/>
    </row>
    <row r="45" spans="1:9" ht="26.25" thickBot="1" x14ac:dyDescent="0.25">
      <c r="A45" s="347" t="s">
        <v>14</v>
      </c>
      <c r="B45" s="327"/>
      <c r="C45" s="111" t="s">
        <v>15</v>
      </c>
      <c r="D45" s="111" t="s">
        <v>16</v>
      </c>
      <c r="E45" s="112" t="s">
        <v>17</v>
      </c>
      <c r="F45" s="340"/>
      <c r="G45" s="340"/>
    </row>
    <row r="46" spans="1:9" s="37" customFormat="1" ht="23.1" customHeight="1" x14ac:dyDescent="0.2">
      <c r="A46" s="341"/>
      <c r="B46" s="342"/>
      <c r="C46" s="113"/>
      <c r="D46" s="184"/>
      <c r="E46" s="114"/>
      <c r="F46" s="107"/>
      <c r="G46" s="108"/>
    </row>
    <row r="47" spans="1:9" s="37" customFormat="1" ht="23.1" customHeight="1" x14ac:dyDescent="0.2">
      <c r="A47" s="311"/>
      <c r="B47" s="312"/>
      <c r="C47" s="39"/>
      <c r="D47" s="179"/>
      <c r="E47" s="40"/>
      <c r="F47" s="107"/>
      <c r="G47" s="108"/>
    </row>
    <row r="48" spans="1:9" s="37" customFormat="1" ht="23.1" customHeight="1" x14ac:dyDescent="0.2">
      <c r="A48" s="102"/>
      <c r="B48" s="103"/>
      <c r="C48" s="39"/>
      <c r="D48" s="179"/>
      <c r="E48" s="40"/>
      <c r="F48" s="107"/>
      <c r="G48" s="108"/>
    </row>
    <row r="49" spans="1:7" s="37" customFormat="1" ht="23.1" customHeight="1" x14ac:dyDescent="0.2">
      <c r="A49" s="311"/>
      <c r="B49" s="312"/>
      <c r="C49" s="39"/>
      <c r="D49" s="179"/>
      <c r="E49" s="40"/>
      <c r="F49" s="107"/>
      <c r="G49" s="108"/>
    </row>
    <row r="50" spans="1:7" s="37" customFormat="1" ht="23.1" customHeight="1" x14ac:dyDescent="0.2">
      <c r="A50" s="311"/>
      <c r="B50" s="312"/>
      <c r="C50" s="39"/>
      <c r="D50" s="179"/>
      <c r="E50" s="40"/>
      <c r="F50" s="107"/>
      <c r="G50" s="108"/>
    </row>
    <row r="51" spans="1:7" s="37" customFormat="1" ht="23.1" customHeight="1" thickBot="1" x14ac:dyDescent="0.25">
      <c r="A51" s="322"/>
      <c r="B51" s="323"/>
      <c r="C51" s="41"/>
      <c r="D51" s="180"/>
      <c r="E51" s="42"/>
      <c r="F51" s="107"/>
      <c r="G51" s="108"/>
    </row>
    <row r="52" spans="1:7" ht="23.1" customHeight="1" thickBot="1" x14ac:dyDescent="0.25">
      <c r="A52" s="343" t="s">
        <v>45</v>
      </c>
      <c r="B52" s="325"/>
      <c r="C52" s="43"/>
      <c r="D52" s="181">
        <f>SUM(D46:D51)</f>
        <v>0</v>
      </c>
      <c r="E52" s="44"/>
      <c r="F52" s="109"/>
      <c r="G52" s="110"/>
    </row>
    <row r="53" spans="1:7" ht="15" customHeight="1" x14ac:dyDescent="0.2">
      <c r="A53" s="105"/>
      <c r="B53" s="105"/>
      <c r="D53" s="106"/>
      <c r="F53" s="109"/>
      <c r="G53" s="110"/>
    </row>
    <row r="55" spans="1:7" ht="39" customHeight="1" thickBot="1" x14ac:dyDescent="0.25">
      <c r="A55" s="291" t="s">
        <v>123</v>
      </c>
      <c r="B55" s="292"/>
      <c r="C55" s="292"/>
      <c r="D55" s="292"/>
      <c r="E55" s="292"/>
      <c r="F55" s="292"/>
      <c r="G55" s="292"/>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vLU0yoh4Om/ifZ5IY3rrRHr23fe6aZ1PqL9Ofo2warbaflA7SUZqyvIpmlKYG3RvVS48umap1LEZhZZ1tAt2w==" saltValue="OsCe3+unbeZWmQroz2UBEg==" spinCount="100000" sheet="1" objects="1" scenarios="1" formatCells="0"/>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7">
    <mergeCell ref="F8:G8"/>
    <mergeCell ref="C7:E7"/>
    <mergeCell ref="A1:G1"/>
    <mergeCell ref="C4:E4"/>
    <mergeCell ref="C5:E5"/>
    <mergeCell ref="C6:E6"/>
    <mergeCell ref="C3:E3"/>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A65:G65"/>
    <mergeCell ref="F44:G45"/>
    <mergeCell ref="A64:G64"/>
    <mergeCell ref="A55:G55"/>
    <mergeCell ref="A56:G56"/>
    <mergeCell ref="A57:G57"/>
    <mergeCell ref="A58:G58"/>
    <mergeCell ref="A59:G59"/>
    <mergeCell ref="A60:G60"/>
    <mergeCell ref="A61:G61"/>
    <mergeCell ref="A62:G62"/>
    <mergeCell ref="A63:G63"/>
    <mergeCell ref="A46:B46"/>
    <mergeCell ref="A47:B47"/>
    <mergeCell ref="A49:B49"/>
    <mergeCell ref="A50:B50"/>
  </mergeCells>
  <phoneticPr fontId="25" type="noConversion"/>
  <conditionalFormatting sqref="G11:G16">
    <cfRule type="expression" dxfId="10" priority="3" stopIfTrue="1">
      <formula>($C$3="Autre organisme privé")</formula>
    </cfRule>
  </conditionalFormatting>
  <conditionalFormatting sqref="I40">
    <cfRule type="containsText" dxfId="9" priority="1" operator="containsText" text="OK">
      <formula>NOT(ISERROR(SEARCH("OK",I40)))</formula>
    </cfRule>
    <cfRule type="containsText" dxfId="8"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36:G40 G22:G34" xr:uid="{00000000-0002-0000-0300-000002000000}">
      <formula1>0</formula1>
      <formula2>F22</formula2>
    </dataValidation>
    <dataValidation allowBlank="1" showInputMessage="1" showErrorMessage="1" prompt="Merci d'indiquer le nom complet du financeur" sqref="A52:B53"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 type="decimal" allowBlank="1" showInputMessage="1" showErrorMessage="1" sqref="D12:E20 D23:E34 F36:F40 D46:D51" xr:uid="{00000000-0002-0000-0300-000009000000}">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3"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FC44-35C4-455E-8E28-53AB1B644F34}">
  <sheetPr>
    <tabColor indexed="41"/>
    <pageSetUpPr fitToPage="1"/>
  </sheetPr>
  <dimension ref="A1:H64"/>
  <sheetViews>
    <sheetView showGridLines="0" topLeftCell="A16" zoomScale="70" zoomScaleNormal="70" zoomScaleSheetLayoutView="100" workbookViewId="0">
      <selection activeCell="A41" sqref="A41"/>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337" t="s">
        <v>216</v>
      </c>
      <c r="B1" s="338"/>
      <c r="C1" s="338"/>
      <c r="D1" s="338"/>
      <c r="E1" s="338"/>
      <c r="F1" s="338"/>
      <c r="G1" s="339"/>
    </row>
    <row r="2" spans="1:7" ht="20.100000000000001" customHeight="1" x14ac:dyDescent="0.2">
      <c r="A2" s="45"/>
      <c r="B2" s="46"/>
      <c r="C2" s="46"/>
      <c r="D2" s="46"/>
      <c r="E2" s="46"/>
      <c r="F2" s="46"/>
      <c r="G2" s="47"/>
    </row>
    <row r="3" spans="1:7" ht="16.5" thickBot="1" x14ac:dyDescent="0.25">
      <c r="A3" s="75" t="s">
        <v>37</v>
      </c>
      <c r="C3" s="334"/>
      <c r="D3" s="335"/>
      <c r="E3" s="336"/>
      <c r="F3" s="6"/>
      <c r="G3" s="6"/>
    </row>
    <row r="4" spans="1:7" ht="18" customHeight="1" thickBot="1" x14ac:dyDescent="0.25">
      <c r="A4" s="75" t="s">
        <v>38</v>
      </c>
      <c r="C4" s="348"/>
      <c r="D4" s="351"/>
      <c r="E4" s="352"/>
      <c r="G4" s="9"/>
    </row>
    <row r="5" spans="1:7" ht="18" customHeight="1" thickBot="1" x14ac:dyDescent="0.25">
      <c r="A5" s="75" t="s">
        <v>33</v>
      </c>
      <c r="C5" s="348"/>
      <c r="D5" s="351"/>
      <c r="E5" s="352"/>
    </row>
    <row r="6" spans="1:7" ht="18" customHeight="1" thickBot="1" x14ac:dyDescent="0.25">
      <c r="A6" s="75" t="s">
        <v>39</v>
      </c>
      <c r="C6" s="348"/>
      <c r="D6" s="349"/>
      <c r="E6" s="350"/>
    </row>
    <row r="7" spans="1:7" ht="18" customHeight="1" thickBot="1" x14ac:dyDescent="0.25">
      <c r="A7" s="75" t="s">
        <v>18</v>
      </c>
      <c r="C7" s="348"/>
      <c r="D7" s="349"/>
      <c r="E7" s="350"/>
    </row>
    <row r="8" spans="1:7" ht="53.45" customHeight="1" thickBot="1" x14ac:dyDescent="0.25">
      <c r="B8" s="2"/>
      <c r="F8" s="330" t="s">
        <v>134</v>
      </c>
      <c r="G8" s="330"/>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19" t="s">
        <v>44</v>
      </c>
      <c r="B11" s="89" t="s">
        <v>60</v>
      </c>
      <c r="C11" s="308" t="s">
        <v>58</v>
      </c>
      <c r="D11" s="309"/>
      <c r="E11" s="310"/>
      <c r="F11" s="157"/>
      <c r="G11" s="221"/>
    </row>
    <row r="12" spans="1:7" ht="20.100000000000001" customHeight="1" x14ac:dyDescent="0.25">
      <c r="A12" s="320"/>
      <c r="B12" s="313" t="s">
        <v>113</v>
      </c>
      <c r="C12" s="154"/>
      <c r="D12" s="155"/>
      <c r="E12" s="156"/>
      <c r="F12" s="157">
        <f t="shared" ref="F12:F18" si="0">D12*E12</f>
        <v>0</v>
      </c>
      <c r="G12" s="221"/>
    </row>
    <row r="13" spans="1:7" ht="20.100000000000001" customHeight="1" x14ac:dyDescent="0.25">
      <c r="A13" s="320"/>
      <c r="B13" s="313"/>
      <c r="C13" s="154"/>
      <c r="D13" s="155"/>
      <c r="E13" s="156"/>
      <c r="F13" s="157">
        <f t="shared" si="0"/>
        <v>0</v>
      </c>
      <c r="G13" s="221"/>
    </row>
    <row r="14" spans="1:7" ht="20.100000000000001" customHeight="1" x14ac:dyDescent="0.25">
      <c r="A14" s="320"/>
      <c r="B14" s="314"/>
      <c r="C14" s="154"/>
      <c r="D14" s="155"/>
      <c r="E14" s="156"/>
      <c r="F14" s="157">
        <f t="shared" si="0"/>
        <v>0</v>
      </c>
      <c r="G14" s="221"/>
    </row>
    <row r="15" spans="1:7" ht="20.100000000000001" customHeight="1" x14ac:dyDescent="0.25">
      <c r="A15" s="321"/>
      <c r="B15" s="318" t="s">
        <v>114</v>
      </c>
      <c r="C15" s="158"/>
      <c r="D15" s="158"/>
      <c r="E15" s="159"/>
      <c r="F15" s="160">
        <f t="shared" si="0"/>
        <v>0</v>
      </c>
      <c r="G15" s="221"/>
    </row>
    <row r="16" spans="1:7"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1"/>
      <c r="B20" s="313"/>
      <c r="C20" s="158"/>
      <c r="D20" s="158"/>
      <c r="E20" s="159"/>
      <c r="F20" s="160">
        <f>D20*E20</f>
        <v>0</v>
      </c>
      <c r="G20" s="212"/>
      <c r="H20" s="37" t="str">
        <f t="shared" si="1"/>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2">D23*E23</f>
        <v>0</v>
      </c>
      <c r="G23" s="168"/>
      <c r="H23" s="208"/>
    </row>
    <row r="24" spans="1:8" ht="20.100000000000001" customHeight="1" x14ac:dyDescent="0.2">
      <c r="A24" s="321"/>
      <c r="B24" s="316"/>
      <c r="C24" s="162"/>
      <c r="D24" s="162"/>
      <c r="E24" s="162"/>
      <c r="F24" s="167">
        <f t="shared" si="2"/>
        <v>0</v>
      </c>
      <c r="G24" s="168"/>
      <c r="H24" s="208"/>
    </row>
    <row r="25" spans="1:8" ht="20.100000000000001" customHeight="1" x14ac:dyDescent="0.2">
      <c r="A25" s="321"/>
      <c r="B25" s="317"/>
      <c r="C25" s="162"/>
      <c r="D25" s="162"/>
      <c r="E25" s="162"/>
      <c r="F25" s="167">
        <f t="shared" si="2"/>
        <v>0</v>
      </c>
      <c r="G25" s="168"/>
      <c r="H25" s="208"/>
    </row>
    <row r="26" spans="1:8" ht="20.100000000000001" customHeight="1" x14ac:dyDescent="0.2">
      <c r="A26" s="321"/>
      <c r="B26" s="318"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1"/>
      <c r="B27" s="313"/>
      <c r="C27" s="162"/>
      <c r="D27" s="162"/>
      <c r="E27" s="162"/>
      <c r="F27" s="160">
        <f t="shared" si="2"/>
        <v>0</v>
      </c>
      <c r="G27" s="212"/>
      <c r="H27" s="37" t="str">
        <f t="shared" si="3"/>
        <v>Attention la case G n'est pas remplie</v>
      </c>
    </row>
    <row r="28" spans="1:8" ht="20.100000000000001" customHeight="1" x14ac:dyDescent="0.2">
      <c r="A28" s="321"/>
      <c r="B28" s="313"/>
      <c r="C28" s="162"/>
      <c r="D28" s="162"/>
      <c r="E28" s="162"/>
      <c r="F28" s="160">
        <f t="shared" si="2"/>
        <v>0</v>
      </c>
      <c r="G28" s="212"/>
      <c r="H28" s="37" t="str">
        <f t="shared" si="3"/>
        <v>Attention la case G n'est pas remplie</v>
      </c>
    </row>
    <row r="29" spans="1:8" ht="20.100000000000001" customHeight="1" x14ac:dyDescent="0.2">
      <c r="A29" s="320"/>
      <c r="B29" s="315" t="s">
        <v>117</v>
      </c>
      <c r="C29" s="169"/>
      <c r="D29" s="162"/>
      <c r="E29" s="162"/>
      <c r="F29" s="170">
        <f t="shared" si="2"/>
        <v>0</v>
      </c>
      <c r="G29" s="168"/>
      <c r="H29" s="208"/>
    </row>
    <row r="30" spans="1:8" ht="20.100000000000001" customHeight="1" x14ac:dyDescent="0.2">
      <c r="A30" s="320"/>
      <c r="B30" s="316"/>
      <c r="C30" s="169"/>
      <c r="D30" s="162"/>
      <c r="E30" s="162"/>
      <c r="F30" s="170">
        <f t="shared" si="2"/>
        <v>0</v>
      </c>
      <c r="G30" s="168"/>
      <c r="H30" s="208"/>
    </row>
    <row r="31" spans="1:8" ht="20.100000000000001" customHeight="1" x14ac:dyDescent="0.2">
      <c r="A31" s="320"/>
      <c r="B31" s="317"/>
      <c r="C31" s="169"/>
      <c r="D31" s="162"/>
      <c r="E31" s="162"/>
      <c r="F31" s="170">
        <f t="shared" si="2"/>
        <v>0</v>
      </c>
      <c r="G31" s="168"/>
      <c r="H31" s="208"/>
    </row>
    <row r="32" spans="1:8" ht="20.100000000000001" customHeight="1" x14ac:dyDescent="0.2">
      <c r="A32" s="321"/>
      <c r="B32" s="318"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1"/>
      <c r="B33" s="313"/>
      <c r="C33" s="171"/>
      <c r="D33" s="171"/>
      <c r="E33" s="171"/>
      <c r="F33" s="170">
        <f t="shared" si="2"/>
        <v>0</v>
      </c>
      <c r="G33" s="213"/>
      <c r="H33" s="37" t="str">
        <f t="shared" si="4"/>
        <v>Attention la case G n'est pas remplie</v>
      </c>
    </row>
    <row r="34" spans="1:8" ht="20.100000000000001" customHeight="1" x14ac:dyDescent="0.2">
      <c r="A34" s="321"/>
      <c r="B34" s="313"/>
      <c r="C34" s="171"/>
      <c r="D34" s="171"/>
      <c r="E34" s="171"/>
      <c r="F34" s="170">
        <f t="shared" si="2"/>
        <v>0</v>
      </c>
      <c r="G34" s="214"/>
      <c r="H34" s="37" t="str">
        <f t="shared" si="4"/>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228</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126</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291" t="s">
        <v>123</v>
      </c>
      <c r="B54" s="292"/>
      <c r="C54" s="292"/>
      <c r="D54" s="292"/>
      <c r="E54" s="292"/>
      <c r="F54" s="292"/>
      <c r="G54" s="292"/>
    </row>
    <row r="55" spans="1:7" ht="39" customHeight="1" thickBot="1" x14ac:dyDescent="0.25">
      <c r="A55" s="293" t="s">
        <v>71</v>
      </c>
      <c r="B55" s="294"/>
      <c r="C55" s="294"/>
      <c r="D55" s="294"/>
      <c r="E55" s="294"/>
      <c r="F55" s="294"/>
      <c r="G55" s="295"/>
    </row>
    <row r="56" spans="1:7" ht="140.1" customHeight="1" thickBot="1" x14ac:dyDescent="0.25">
      <c r="A56" s="296"/>
      <c r="B56" s="297"/>
      <c r="C56" s="297"/>
      <c r="D56" s="297"/>
      <c r="E56" s="297"/>
      <c r="F56" s="297"/>
      <c r="G56" s="298"/>
    </row>
    <row r="57" spans="1:7" ht="39" customHeight="1" thickBot="1" x14ac:dyDescent="0.25">
      <c r="A57" s="299" t="s">
        <v>72</v>
      </c>
      <c r="B57" s="300"/>
      <c r="C57" s="300"/>
      <c r="D57" s="300"/>
      <c r="E57" s="300"/>
      <c r="F57" s="300"/>
      <c r="G57" s="301"/>
    </row>
    <row r="58" spans="1:7" ht="140.1" customHeight="1" thickBot="1" x14ac:dyDescent="0.25">
      <c r="A58" s="296"/>
      <c r="B58" s="297"/>
      <c r="C58" s="297"/>
      <c r="D58" s="297"/>
      <c r="E58" s="297"/>
      <c r="F58" s="297"/>
      <c r="G58" s="298"/>
    </row>
    <row r="59" spans="1:7" ht="39" customHeight="1" thickBot="1" x14ac:dyDescent="0.25">
      <c r="A59" s="302" t="s">
        <v>70</v>
      </c>
      <c r="B59" s="303"/>
      <c r="C59" s="303"/>
      <c r="D59" s="303"/>
      <c r="E59" s="303"/>
      <c r="F59" s="303"/>
      <c r="G59" s="304"/>
    </row>
    <row r="60" spans="1:7" ht="140.1" customHeight="1" thickBot="1" x14ac:dyDescent="0.25">
      <c r="A60" s="296"/>
      <c r="B60" s="297"/>
      <c r="C60" s="297"/>
      <c r="D60" s="297"/>
      <c r="E60" s="297"/>
      <c r="F60" s="297"/>
      <c r="G60" s="298"/>
    </row>
    <row r="61" spans="1:7" ht="39" customHeight="1" thickBot="1" x14ac:dyDescent="0.25">
      <c r="A61" s="293" t="s">
        <v>73</v>
      </c>
      <c r="B61" s="294"/>
      <c r="C61" s="294"/>
      <c r="D61" s="294"/>
      <c r="E61" s="294"/>
      <c r="F61" s="294"/>
      <c r="G61" s="295"/>
    </row>
    <row r="62" spans="1:7" ht="140.1" customHeight="1" thickBot="1" x14ac:dyDescent="0.25">
      <c r="A62" s="296"/>
      <c r="B62" s="297"/>
      <c r="C62" s="297"/>
      <c r="D62" s="297"/>
      <c r="E62" s="297"/>
      <c r="F62" s="297"/>
      <c r="G62" s="298"/>
    </row>
    <row r="63" spans="1:7" ht="39" customHeight="1" thickBot="1" x14ac:dyDescent="0.25">
      <c r="A63" s="293" t="s">
        <v>74</v>
      </c>
      <c r="B63" s="294"/>
      <c r="C63" s="294"/>
      <c r="D63" s="294"/>
      <c r="E63" s="294"/>
      <c r="F63" s="294"/>
      <c r="G63" s="295"/>
    </row>
    <row r="64" spans="1:7" ht="140.1" customHeight="1" thickBot="1" x14ac:dyDescent="0.25">
      <c r="A64" s="296"/>
      <c r="B64" s="297"/>
      <c r="C64" s="297"/>
      <c r="D64" s="297"/>
      <c r="E64" s="297"/>
      <c r="F64" s="297"/>
      <c r="G64" s="298"/>
    </row>
  </sheetData>
  <sheetProtection algorithmName="SHA-512" hashValue="LqIQk8w3dAQ+wew5r88s+JciZZ+6KAftowuAl3XA1Q9jFvMtEID8xQQNwzJdqltDhbKT0MVA8tpW3MJQgGk4pw==" saltValue="Y+ncep1fFvOef9cMUgK6FA==" spinCount="100000" sheet="1" objects="1" scenarios="1" formatCells="0"/>
  <mergeCells count="36">
    <mergeCell ref="A63:G63"/>
    <mergeCell ref="A64:G64"/>
    <mergeCell ref="A57:G57"/>
    <mergeCell ref="A58:G58"/>
    <mergeCell ref="A59:G59"/>
    <mergeCell ref="A60:G60"/>
    <mergeCell ref="A61:G61"/>
    <mergeCell ref="A62:G62"/>
    <mergeCell ref="A56:G56"/>
    <mergeCell ref="B32:B34"/>
    <mergeCell ref="A44:E44"/>
    <mergeCell ref="A45:B45"/>
    <mergeCell ref="A46:B46"/>
    <mergeCell ref="A47:B47"/>
    <mergeCell ref="A48:B48"/>
    <mergeCell ref="A49:B49"/>
    <mergeCell ref="A50:B50"/>
    <mergeCell ref="A51:B51"/>
    <mergeCell ref="A54:G54"/>
    <mergeCell ref="A55:G55"/>
    <mergeCell ref="F8:G8"/>
    <mergeCell ref="A11:A35"/>
    <mergeCell ref="C11:E11"/>
    <mergeCell ref="B12:B14"/>
    <mergeCell ref="B15:B17"/>
    <mergeCell ref="B18:B20"/>
    <mergeCell ref="C22:E22"/>
    <mergeCell ref="B23:B25"/>
    <mergeCell ref="B26:B28"/>
    <mergeCell ref="B29:B31"/>
    <mergeCell ref="C7:E7"/>
    <mergeCell ref="A1:G1"/>
    <mergeCell ref="C3:E3"/>
    <mergeCell ref="C4:E4"/>
    <mergeCell ref="C5:E5"/>
    <mergeCell ref="C6:E6"/>
  </mergeCells>
  <conditionalFormatting sqref="G11:G16">
    <cfRule type="expression" dxfId="7" priority="1" stopIfTrue="1">
      <formula>($C$3="Autre organisme privé")</formula>
    </cfRule>
  </conditionalFormatting>
  <dataValidations count="10">
    <dataValidation type="decimal" allowBlank="1" showInputMessage="1" showErrorMessage="1" sqref="D12:E20 D23:E34 F36:F40 D46:D50" xr:uid="{32448F4E-21CF-4815-A05A-5410829FCEBE}">
      <formula1>0</formula1>
      <formula2>1000000000</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424853D3-F9A0-4B13-A7A8-EC787C514E8E}"/>
    <dataValidation type="list" allowBlank="1" showInputMessage="1" showErrorMessage="1" sqref="E46:E50" xr:uid="{110C0FA7-6B88-4C11-AF0A-F8B5C2148D4C}">
      <formula1>etats</formula1>
    </dataValidation>
    <dataValidation type="list" allowBlank="1" showInputMessage="1" showErrorMessage="1" sqref="C46:C50" xr:uid="{2AAE22B6-A6CF-47D2-98E5-A6A05F5A0233}">
      <formula1>financeurs</formula1>
    </dataValidation>
    <dataValidation type="decimal" allowBlank="1" showErrorMessage="1" error="L'aide demandée ne peut supérieure au coût complet du projet par ligne" prompt="Le financement de personnel permanent n'est pas autorisé." sqref="G18:G20" xr:uid="{A8841BA7-79AC-4EC5-831A-E88750D1D476}">
      <formula1>0</formula1>
      <formula2>F18</formula2>
    </dataValidation>
    <dataValidation allowBlank="1" showErrorMessage="1" prompt="Merci de contacter le(s) service(s) des ressouces humaines concerné(s) pour obtenir les grilles salariales nécessaire à la réalisation de cette estimation" sqref="B11 B21:B22" xr:uid="{29E56DA8-178D-46C1-A9E4-6E95B17AD274}"/>
    <dataValidation allowBlank="1" showInputMessage="1" showErrorMessage="1" prompt="Merci d'indiquer le nom complet du financeur" sqref="A51:B51" xr:uid="{101A8984-3348-4D62-83AE-4FE9B8B85AB4}"/>
    <dataValidation type="decimal" allowBlank="1" showInputMessage="1" showErrorMessage="1" error="L'aide demandée ne peut supérieure au coût complet du projet par ligne" sqref="G36:G40 G22:G34" xr:uid="{A0166A18-3D18-4FFA-958A-4599C3B67785}">
      <formula1>0</formula1>
      <formula2>F22</formula2>
    </dataValidation>
    <dataValidation allowBlank="1" showErrorMessage="1" prompt="Le financement de personnel permanent n'est pas autorisé." sqref="G11:G17" xr:uid="{61F63241-ACA1-43F1-8CF0-CE75426190AF}"/>
    <dataValidation allowBlank="1" showInputMessage="1" showErrorMessage="1" prompt="Merci de contacter le(s) service(s) des ressouces humaines concerné(s) pour obtenir les grilles salariales nécessaire à la réalisation de cette estimation" sqref="B26:B29 B32:B34 B12:B19 B23" xr:uid="{2842E776-0494-4792-9DD0-339F1633013F}"/>
  </dataValidations>
  <printOptions horizontalCentered="1"/>
  <pageMargins left="0.19685039370078741" right="0.19685039370078741" top="0.35433070866141736" bottom="0.31496062992125984" header="0.31496062992125984" footer="0.27559055118110237"/>
  <pageSetup paperSize="9" scale="64" fitToHeight="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9129C2-32A5-4823-857C-D4A0E107FDFC}">
          <x14:formula1>
            <xm:f>'NE PAS SUPPRIMER Gestion liste'!$A$2:$A$6</xm:f>
          </x14:formula1>
          <xm:sqref>C3:E3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H64"/>
  <sheetViews>
    <sheetView showGridLines="0" topLeftCell="A12" zoomScale="70" zoomScaleNormal="70" zoomScaleSheetLayoutView="100" workbookViewId="0">
      <selection activeCell="A41" sqref="A41"/>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337" t="s">
        <v>217</v>
      </c>
      <c r="B1" s="338"/>
      <c r="C1" s="338"/>
      <c r="D1" s="338"/>
      <c r="E1" s="338"/>
      <c r="F1" s="338"/>
      <c r="G1" s="339"/>
    </row>
    <row r="2" spans="1:7" ht="20.100000000000001" customHeight="1" x14ac:dyDescent="0.2">
      <c r="A2" s="45"/>
      <c r="B2" s="46"/>
      <c r="C2" s="46"/>
      <c r="D2" s="46"/>
      <c r="E2" s="46"/>
      <c r="F2" s="46"/>
      <c r="G2" s="47"/>
    </row>
    <row r="3" spans="1:7" ht="16.5" thickBot="1" x14ac:dyDescent="0.25">
      <c r="A3" s="75" t="s">
        <v>37</v>
      </c>
      <c r="C3" s="334"/>
      <c r="D3" s="335"/>
      <c r="E3" s="336"/>
      <c r="F3" s="6"/>
      <c r="G3" s="6"/>
    </row>
    <row r="4" spans="1:7" ht="18" customHeight="1" thickBot="1" x14ac:dyDescent="0.25">
      <c r="A4" s="75" t="s">
        <v>38</v>
      </c>
      <c r="C4" s="348"/>
      <c r="D4" s="351"/>
      <c r="E4" s="352"/>
      <c r="G4" s="9"/>
    </row>
    <row r="5" spans="1:7" ht="18" customHeight="1" thickBot="1" x14ac:dyDescent="0.25">
      <c r="A5" s="75" t="s">
        <v>30</v>
      </c>
      <c r="C5" s="348"/>
      <c r="D5" s="351"/>
      <c r="E5" s="352"/>
    </row>
    <row r="6" spans="1:7" ht="18" customHeight="1" thickBot="1" x14ac:dyDescent="0.25">
      <c r="A6" s="75" t="s">
        <v>39</v>
      </c>
      <c r="C6" s="348"/>
      <c r="D6" s="349"/>
      <c r="E6" s="350"/>
    </row>
    <row r="7" spans="1:7" ht="18" customHeight="1" thickBot="1" x14ac:dyDescent="0.25">
      <c r="A7" s="75" t="s">
        <v>18</v>
      </c>
      <c r="C7" s="348"/>
      <c r="D7" s="349"/>
      <c r="E7" s="350"/>
    </row>
    <row r="8" spans="1:7" ht="53.45" customHeight="1" thickBot="1" x14ac:dyDescent="0.25">
      <c r="B8" s="2"/>
      <c r="F8" s="330" t="s">
        <v>134</v>
      </c>
      <c r="G8" s="330"/>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19" t="s">
        <v>44</v>
      </c>
      <c r="B11" s="89" t="s">
        <v>60</v>
      </c>
      <c r="C11" s="308" t="s">
        <v>58</v>
      </c>
      <c r="D11" s="309"/>
      <c r="E11" s="310"/>
      <c r="F11" s="157"/>
      <c r="G11" s="221"/>
    </row>
    <row r="12" spans="1:7" ht="20.100000000000001" customHeight="1" x14ac:dyDescent="0.25">
      <c r="A12" s="320"/>
      <c r="B12" s="313" t="s">
        <v>113</v>
      </c>
      <c r="C12" s="154"/>
      <c r="D12" s="155"/>
      <c r="E12" s="156"/>
      <c r="F12" s="157">
        <f t="shared" ref="F12:F18" si="0">D12*E12</f>
        <v>0</v>
      </c>
      <c r="G12" s="221"/>
    </row>
    <row r="13" spans="1:7" ht="20.100000000000001" customHeight="1" x14ac:dyDescent="0.25">
      <c r="A13" s="320"/>
      <c r="B13" s="313"/>
      <c r="C13" s="154"/>
      <c r="D13" s="155"/>
      <c r="E13" s="156"/>
      <c r="F13" s="157">
        <f t="shared" si="0"/>
        <v>0</v>
      </c>
      <c r="G13" s="221"/>
    </row>
    <row r="14" spans="1:7" ht="20.100000000000001" customHeight="1" x14ac:dyDescent="0.25">
      <c r="A14" s="320"/>
      <c r="B14" s="314"/>
      <c r="C14" s="154"/>
      <c r="D14" s="155"/>
      <c r="E14" s="156"/>
      <c r="F14" s="157">
        <f t="shared" si="0"/>
        <v>0</v>
      </c>
      <c r="G14" s="221"/>
    </row>
    <row r="15" spans="1:7" ht="20.100000000000001" customHeight="1" x14ac:dyDescent="0.25">
      <c r="A15" s="321"/>
      <c r="B15" s="318" t="s">
        <v>114</v>
      </c>
      <c r="C15" s="158"/>
      <c r="D15" s="158"/>
      <c r="E15" s="159"/>
      <c r="F15" s="160">
        <f t="shared" si="0"/>
        <v>0</v>
      </c>
      <c r="G15" s="221"/>
    </row>
    <row r="16" spans="1:7"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 t="shared" ref="H19:H20" si="1">IF($G19="","Attention la case G n'est pas remplie","ok")</f>
        <v>Attention la case G n'est pas remplie</v>
      </c>
    </row>
    <row r="20" spans="1:8" ht="20.100000000000001" customHeight="1" x14ac:dyDescent="0.25">
      <c r="A20" s="321"/>
      <c r="B20" s="313"/>
      <c r="C20" s="158"/>
      <c r="D20" s="158"/>
      <c r="E20" s="159"/>
      <c r="F20" s="160">
        <f>D20*E20</f>
        <v>0</v>
      </c>
      <c r="G20" s="212"/>
      <c r="H20" s="37" t="str">
        <f t="shared" si="1"/>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2">D23*E23</f>
        <v>0</v>
      </c>
      <c r="G23" s="168"/>
      <c r="H23" s="208"/>
    </row>
    <row r="24" spans="1:8" ht="20.100000000000001" customHeight="1" x14ac:dyDescent="0.2">
      <c r="A24" s="321"/>
      <c r="B24" s="316"/>
      <c r="C24" s="162"/>
      <c r="D24" s="162"/>
      <c r="E24" s="162"/>
      <c r="F24" s="167">
        <f t="shared" si="2"/>
        <v>0</v>
      </c>
      <c r="G24" s="168"/>
      <c r="H24" s="208"/>
    </row>
    <row r="25" spans="1:8" ht="20.100000000000001" customHeight="1" x14ac:dyDescent="0.2">
      <c r="A25" s="321"/>
      <c r="B25" s="317"/>
      <c r="C25" s="162"/>
      <c r="D25" s="162"/>
      <c r="E25" s="162"/>
      <c r="F25" s="167">
        <f t="shared" si="2"/>
        <v>0</v>
      </c>
      <c r="G25" s="168"/>
      <c r="H25" s="208"/>
    </row>
    <row r="26" spans="1:8" ht="20.100000000000001" customHeight="1" x14ac:dyDescent="0.2">
      <c r="A26" s="321"/>
      <c r="B26" s="318" t="s">
        <v>118</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21"/>
      <c r="B27" s="313"/>
      <c r="C27" s="162"/>
      <c r="D27" s="162"/>
      <c r="E27" s="162"/>
      <c r="F27" s="160">
        <f t="shared" si="2"/>
        <v>0</v>
      </c>
      <c r="G27" s="212"/>
      <c r="H27" s="37" t="str">
        <f t="shared" si="3"/>
        <v>Attention la case G n'est pas remplie</v>
      </c>
    </row>
    <row r="28" spans="1:8" ht="20.100000000000001" customHeight="1" x14ac:dyDescent="0.2">
      <c r="A28" s="321"/>
      <c r="B28" s="313"/>
      <c r="C28" s="162"/>
      <c r="D28" s="162"/>
      <c r="E28" s="162"/>
      <c r="F28" s="160">
        <f t="shared" si="2"/>
        <v>0</v>
      </c>
      <c r="G28" s="212"/>
      <c r="H28" s="37" t="str">
        <f t="shared" si="3"/>
        <v>Attention la case G n'est pas remplie</v>
      </c>
    </row>
    <row r="29" spans="1:8" ht="20.100000000000001" customHeight="1" x14ac:dyDescent="0.2">
      <c r="A29" s="320"/>
      <c r="B29" s="315" t="s">
        <v>117</v>
      </c>
      <c r="C29" s="169"/>
      <c r="D29" s="162"/>
      <c r="E29" s="162"/>
      <c r="F29" s="170">
        <f t="shared" si="2"/>
        <v>0</v>
      </c>
      <c r="G29" s="168"/>
      <c r="H29" s="208"/>
    </row>
    <row r="30" spans="1:8" ht="20.100000000000001" customHeight="1" x14ac:dyDescent="0.2">
      <c r="A30" s="320"/>
      <c r="B30" s="316"/>
      <c r="C30" s="169"/>
      <c r="D30" s="162"/>
      <c r="E30" s="162"/>
      <c r="F30" s="170">
        <f t="shared" si="2"/>
        <v>0</v>
      </c>
      <c r="G30" s="168"/>
      <c r="H30" s="208"/>
    </row>
    <row r="31" spans="1:8" ht="20.100000000000001" customHeight="1" x14ac:dyDescent="0.2">
      <c r="A31" s="320"/>
      <c r="B31" s="317"/>
      <c r="C31" s="169"/>
      <c r="D31" s="162"/>
      <c r="E31" s="162"/>
      <c r="F31" s="170">
        <f t="shared" si="2"/>
        <v>0</v>
      </c>
      <c r="G31" s="168"/>
      <c r="H31" s="208"/>
    </row>
    <row r="32" spans="1:8" ht="20.100000000000001" customHeight="1" x14ac:dyDescent="0.2">
      <c r="A32" s="321"/>
      <c r="B32" s="318" t="s">
        <v>119</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21"/>
      <c r="B33" s="313"/>
      <c r="C33" s="171"/>
      <c r="D33" s="171"/>
      <c r="E33" s="171"/>
      <c r="F33" s="170">
        <f t="shared" si="2"/>
        <v>0</v>
      </c>
      <c r="G33" s="213"/>
      <c r="H33" s="37" t="str">
        <f t="shared" si="4"/>
        <v>Attention la case G n'est pas remplie</v>
      </c>
    </row>
    <row r="34" spans="1:8" ht="20.100000000000001" customHeight="1" x14ac:dyDescent="0.2">
      <c r="A34" s="321"/>
      <c r="B34" s="313"/>
      <c r="C34" s="171"/>
      <c r="D34" s="171"/>
      <c r="E34" s="171"/>
      <c r="F34" s="170">
        <f t="shared" si="2"/>
        <v>0</v>
      </c>
      <c r="G34" s="214"/>
      <c r="H34" s="37" t="str">
        <f t="shared" si="4"/>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
      <c r="A38" s="21" t="s">
        <v>121</v>
      </c>
      <c r="B38" s="22"/>
      <c r="C38" s="22"/>
      <c r="D38" s="22"/>
      <c r="E38" s="97"/>
      <c r="F38" s="175"/>
      <c r="G38" s="212"/>
      <c r="H38" s="37" t="str">
        <f t="shared" si="5"/>
        <v>Attention la case G n'est pas remplie</v>
      </c>
    </row>
    <row r="39" spans="1:8" ht="24.95" customHeight="1" x14ac:dyDescent="0.2">
      <c r="A39" s="21" t="s">
        <v>122</v>
      </c>
      <c r="B39" s="22"/>
      <c r="C39" s="22"/>
      <c r="D39" s="22"/>
      <c r="E39" s="97"/>
      <c r="F39" s="175"/>
      <c r="G39" s="212"/>
      <c r="H39" s="37" t="str">
        <f t="shared" si="5"/>
        <v>Attention la case G n'est pas remplie</v>
      </c>
    </row>
    <row r="40" spans="1:8" ht="24.95" customHeight="1" thickBot="1" x14ac:dyDescent="0.25">
      <c r="A40" s="23" t="s">
        <v>228</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127</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2" spans="1:7" ht="23.25" customHeight="1" x14ac:dyDescent="0.2"/>
    <row r="53" spans="1:7" ht="39" customHeight="1" x14ac:dyDescent="0.2">
      <c r="D53" s="104"/>
      <c r="E53" s="104"/>
      <c r="F53" s="104"/>
      <c r="G53" s="104"/>
    </row>
    <row r="54" spans="1:7" ht="39" customHeight="1" thickBot="1" x14ac:dyDescent="0.25">
      <c r="A54" s="291" t="s">
        <v>123</v>
      </c>
      <c r="B54" s="292"/>
      <c r="C54" s="292"/>
      <c r="D54" s="292"/>
      <c r="E54" s="292"/>
      <c r="F54" s="292"/>
      <c r="G54" s="292"/>
    </row>
    <row r="55" spans="1:7" ht="39" customHeight="1" thickBot="1" x14ac:dyDescent="0.25">
      <c r="A55" s="293" t="s">
        <v>71</v>
      </c>
      <c r="B55" s="294"/>
      <c r="C55" s="294"/>
      <c r="D55" s="294"/>
      <c r="E55" s="294"/>
      <c r="F55" s="294"/>
      <c r="G55" s="295"/>
    </row>
    <row r="56" spans="1:7" ht="140.1" customHeight="1" thickBot="1" x14ac:dyDescent="0.25">
      <c r="A56" s="296"/>
      <c r="B56" s="297"/>
      <c r="C56" s="297"/>
      <c r="D56" s="297"/>
      <c r="E56" s="297"/>
      <c r="F56" s="297"/>
      <c r="G56" s="298"/>
    </row>
    <row r="57" spans="1:7" ht="39" customHeight="1" thickBot="1" x14ac:dyDescent="0.25">
      <c r="A57" s="299" t="s">
        <v>72</v>
      </c>
      <c r="B57" s="300"/>
      <c r="C57" s="300"/>
      <c r="D57" s="300"/>
      <c r="E57" s="300"/>
      <c r="F57" s="300"/>
      <c r="G57" s="301"/>
    </row>
    <row r="58" spans="1:7" ht="140.1" customHeight="1" thickBot="1" x14ac:dyDescent="0.25">
      <c r="A58" s="296"/>
      <c r="B58" s="297"/>
      <c r="C58" s="297"/>
      <c r="D58" s="297"/>
      <c r="E58" s="297"/>
      <c r="F58" s="297"/>
      <c r="G58" s="298"/>
    </row>
    <row r="59" spans="1:7" ht="39" customHeight="1" thickBot="1" x14ac:dyDescent="0.25">
      <c r="A59" s="302" t="s">
        <v>70</v>
      </c>
      <c r="B59" s="303"/>
      <c r="C59" s="303"/>
      <c r="D59" s="303"/>
      <c r="E59" s="303"/>
      <c r="F59" s="303"/>
      <c r="G59" s="304"/>
    </row>
    <row r="60" spans="1:7" ht="140.1" customHeight="1" thickBot="1" x14ac:dyDescent="0.25">
      <c r="A60" s="296"/>
      <c r="B60" s="297"/>
      <c r="C60" s="297"/>
      <c r="D60" s="297"/>
      <c r="E60" s="297"/>
      <c r="F60" s="297"/>
      <c r="G60" s="298"/>
    </row>
    <row r="61" spans="1:7" ht="39" customHeight="1" thickBot="1" x14ac:dyDescent="0.25">
      <c r="A61" s="293" t="s">
        <v>73</v>
      </c>
      <c r="B61" s="294"/>
      <c r="C61" s="294"/>
      <c r="D61" s="294"/>
      <c r="E61" s="294"/>
      <c r="F61" s="294"/>
      <c r="G61" s="295"/>
    </row>
    <row r="62" spans="1:7" ht="140.1" customHeight="1" thickBot="1" x14ac:dyDescent="0.25">
      <c r="A62" s="296"/>
      <c r="B62" s="297"/>
      <c r="C62" s="297"/>
      <c r="D62" s="297"/>
      <c r="E62" s="297"/>
      <c r="F62" s="297"/>
      <c r="G62" s="298"/>
    </row>
    <row r="63" spans="1:7" ht="39" customHeight="1" thickBot="1" x14ac:dyDescent="0.25">
      <c r="A63" s="293" t="s">
        <v>74</v>
      </c>
      <c r="B63" s="294"/>
      <c r="C63" s="294"/>
      <c r="D63" s="294"/>
      <c r="E63" s="294"/>
      <c r="F63" s="294"/>
      <c r="G63" s="295"/>
    </row>
    <row r="64" spans="1:7" ht="140.1" customHeight="1" thickBot="1" x14ac:dyDescent="0.25">
      <c r="A64" s="296"/>
      <c r="B64" s="297"/>
      <c r="C64" s="297"/>
      <c r="D64" s="297"/>
      <c r="E64" s="297"/>
      <c r="F64" s="297"/>
      <c r="G64" s="298"/>
    </row>
  </sheetData>
  <sheetProtection algorithmName="SHA-512" hashValue="lFmJqW27lxKYWirhVSWX8vbWF+MnavFwFzXaBXiDuXrlwv7hE36aAOwl2fQ+T8oMSBmJ5dgxAfaRXJ7b57V0Xg==" saltValue="CByCyotY2KLs2DOq5JCYRQ==" spinCount="100000" sheet="1" objects="1" scenarios="1" formatCells="0"/>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4:G54"/>
    <mergeCell ref="A55:G55"/>
    <mergeCell ref="A56:G56"/>
    <mergeCell ref="A57:G57"/>
    <mergeCell ref="A58:G58"/>
    <mergeCell ref="A64:G64"/>
    <mergeCell ref="A59:G59"/>
    <mergeCell ref="A60:G60"/>
    <mergeCell ref="A61:G61"/>
    <mergeCell ref="A62:G62"/>
    <mergeCell ref="A63:G63"/>
  </mergeCells>
  <phoneticPr fontId="25" type="noConversion"/>
  <conditionalFormatting sqref="G11:G16">
    <cfRule type="expression" dxfId="6"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 type="decimal" allowBlank="1" showInputMessage="1" showErrorMessage="1" sqref="D12:E20 D23:E34 F36:F40 D46:D50" xr:uid="{00000000-0002-0000-0500-00000900000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J65"/>
  <sheetViews>
    <sheetView showGridLines="0" topLeftCell="A20" zoomScale="70" zoomScaleNormal="70" zoomScaleSheetLayoutView="100" workbookViewId="0">
      <selection activeCell="A41" sqref="A41"/>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42578125" style="2" customWidth="1"/>
    <col min="7" max="7" width="18.7109375" style="10" customWidth="1"/>
    <col min="8" max="8" width="32.140625" style="2" customWidth="1"/>
    <col min="9" max="9" width="28.7109375" style="2" customWidth="1"/>
    <col min="10" max="10" width="6.5703125" style="2" customWidth="1"/>
    <col min="11" max="16384" width="10.85546875" style="2"/>
  </cols>
  <sheetData>
    <row r="1" spans="1:7" ht="52.5" customHeight="1" thickBot="1" x14ac:dyDescent="0.25">
      <c r="A1" s="337" t="s">
        <v>218</v>
      </c>
      <c r="B1" s="338"/>
      <c r="C1" s="338"/>
      <c r="D1" s="338"/>
      <c r="E1" s="338"/>
      <c r="F1" s="338"/>
      <c r="G1" s="339"/>
    </row>
    <row r="2" spans="1:7" ht="20.100000000000001" customHeight="1" x14ac:dyDescent="0.2">
      <c r="A2" s="45"/>
      <c r="B2" s="46"/>
      <c r="C2" s="46"/>
      <c r="D2" s="46"/>
      <c r="E2" s="46"/>
      <c r="F2" s="46"/>
      <c r="G2" s="47"/>
    </row>
    <row r="3" spans="1:7" ht="20.100000000000001" customHeight="1" thickBot="1" x14ac:dyDescent="0.25">
      <c r="A3" s="75" t="s">
        <v>37</v>
      </c>
      <c r="C3" s="334"/>
      <c r="D3" s="335"/>
      <c r="E3" s="335"/>
      <c r="F3" s="46"/>
      <c r="G3" s="47"/>
    </row>
    <row r="4" spans="1:7" ht="18" customHeight="1" thickBot="1" x14ac:dyDescent="0.25">
      <c r="A4" s="75" t="s">
        <v>38</v>
      </c>
      <c r="C4" s="348"/>
      <c r="D4" s="351"/>
      <c r="E4" s="352"/>
      <c r="G4" s="9"/>
    </row>
    <row r="5" spans="1:7" ht="18" customHeight="1" thickBot="1" x14ac:dyDescent="0.25">
      <c r="A5" s="75" t="s">
        <v>29</v>
      </c>
      <c r="C5" s="348"/>
      <c r="D5" s="351"/>
      <c r="E5" s="352"/>
    </row>
    <row r="6" spans="1:7" ht="18" customHeight="1" thickBot="1" x14ac:dyDescent="0.25">
      <c r="A6" s="75" t="s">
        <v>39</v>
      </c>
      <c r="C6" s="348"/>
      <c r="D6" s="349"/>
      <c r="E6" s="350"/>
    </row>
    <row r="7" spans="1:7" ht="18" customHeight="1" thickBot="1" x14ac:dyDescent="0.25">
      <c r="A7" s="75" t="s">
        <v>18</v>
      </c>
      <c r="C7" s="348"/>
      <c r="D7" s="349"/>
      <c r="E7" s="350"/>
    </row>
    <row r="8" spans="1:7" ht="39.6" customHeight="1" thickBot="1" x14ac:dyDescent="0.25">
      <c r="B8" s="2"/>
      <c r="F8" s="330" t="s">
        <v>134</v>
      </c>
      <c r="G8" s="330"/>
    </row>
    <row r="9" spans="1:7" s="8" customFormat="1" ht="30" customHeight="1" thickBot="1" x14ac:dyDescent="0.3">
      <c r="A9" s="11" t="s">
        <v>41</v>
      </c>
      <c r="B9" s="12"/>
      <c r="C9" s="13"/>
      <c r="D9" s="13"/>
      <c r="E9" s="13"/>
      <c r="F9" s="14" t="s">
        <v>111</v>
      </c>
      <c r="G9" s="15" t="s">
        <v>42</v>
      </c>
    </row>
    <row r="10" spans="1:7" s="8" customFormat="1" ht="44.25" customHeight="1" x14ac:dyDescent="0.25">
      <c r="A10" s="16" t="s">
        <v>43</v>
      </c>
      <c r="B10" s="85"/>
      <c r="C10" s="17" t="s">
        <v>107</v>
      </c>
      <c r="D10" s="17" t="s">
        <v>108</v>
      </c>
      <c r="E10" s="18" t="s">
        <v>110</v>
      </c>
      <c r="F10" s="182">
        <f>+F21+F35</f>
        <v>0</v>
      </c>
      <c r="G10" s="183">
        <f>+G21+G35</f>
        <v>0</v>
      </c>
    </row>
    <row r="11" spans="1:7" ht="20.100000000000001" customHeight="1" x14ac:dyDescent="0.25">
      <c r="A11" s="319" t="s">
        <v>44</v>
      </c>
      <c r="B11" s="89" t="s">
        <v>60</v>
      </c>
      <c r="C11" s="308" t="s">
        <v>58</v>
      </c>
      <c r="D11" s="309"/>
      <c r="E11" s="310"/>
      <c r="F11" s="82"/>
      <c r="G11" s="220"/>
    </row>
    <row r="12" spans="1:7" ht="20.100000000000001" customHeight="1" x14ac:dyDescent="0.25">
      <c r="A12" s="320"/>
      <c r="B12" s="313" t="s">
        <v>113</v>
      </c>
      <c r="C12" s="154"/>
      <c r="D12" s="155"/>
      <c r="E12" s="156"/>
      <c r="F12" s="157">
        <f t="shared" ref="F12:F18" si="0">D12*E12</f>
        <v>0</v>
      </c>
      <c r="G12" s="221"/>
    </row>
    <row r="13" spans="1:7" ht="20.100000000000001" customHeight="1" x14ac:dyDescent="0.25">
      <c r="A13" s="320"/>
      <c r="B13" s="313"/>
      <c r="C13" s="154"/>
      <c r="D13" s="155"/>
      <c r="E13" s="156"/>
      <c r="F13" s="157">
        <f t="shared" si="0"/>
        <v>0</v>
      </c>
      <c r="G13" s="221"/>
    </row>
    <row r="14" spans="1:7" ht="20.100000000000001" customHeight="1" x14ac:dyDescent="0.25">
      <c r="A14" s="320"/>
      <c r="B14" s="314"/>
      <c r="C14" s="154"/>
      <c r="D14" s="155"/>
      <c r="E14" s="156"/>
      <c r="F14" s="157">
        <f t="shared" si="0"/>
        <v>0</v>
      </c>
      <c r="G14" s="221"/>
    </row>
    <row r="15" spans="1:7" ht="20.100000000000001" customHeight="1" x14ac:dyDescent="0.25">
      <c r="A15" s="321"/>
      <c r="B15" s="318" t="s">
        <v>114</v>
      </c>
      <c r="C15" s="158"/>
      <c r="D15" s="158"/>
      <c r="E15" s="159"/>
      <c r="F15" s="160">
        <f t="shared" si="0"/>
        <v>0</v>
      </c>
      <c r="G15" s="221"/>
    </row>
    <row r="16" spans="1:7"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IF($G19="","Attention la case G n'est pas remplie","ok")</f>
        <v>Attention la case G n'est pas remplie</v>
      </c>
    </row>
    <row r="20" spans="1:8" ht="20.100000000000001" customHeight="1" x14ac:dyDescent="0.25">
      <c r="A20" s="321"/>
      <c r="B20" s="313"/>
      <c r="C20" s="158"/>
      <c r="D20" s="158"/>
      <c r="E20" s="159"/>
      <c r="F20" s="160">
        <f>D20*E20</f>
        <v>0</v>
      </c>
      <c r="G20" s="212"/>
      <c r="H20" s="37"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1">D23*E23</f>
        <v>0</v>
      </c>
      <c r="G23" s="168"/>
      <c r="H23" s="208"/>
    </row>
    <row r="24" spans="1:8" ht="20.100000000000001" customHeight="1" x14ac:dyDescent="0.2">
      <c r="A24" s="321"/>
      <c r="B24" s="316"/>
      <c r="C24" s="162"/>
      <c r="D24" s="162"/>
      <c r="E24" s="162"/>
      <c r="F24" s="167">
        <f t="shared" si="1"/>
        <v>0</v>
      </c>
      <c r="G24" s="168"/>
      <c r="H24" s="208"/>
    </row>
    <row r="25" spans="1:8" ht="20.100000000000001" customHeight="1" x14ac:dyDescent="0.2">
      <c r="A25" s="321"/>
      <c r="B25" s="317"/>
      <c r="C25" s="162"/>
      <c r="D25" s="162"/>
      <c r="E25" s="162"/>
      <c r="F25" s="167">
        <f t="shared" si="1"/>
        <v>0</v>
      </c>
      <c r="G25" s="168"/>
      <c r="H25" s="208"/>
    </row>
    <row r="26" spans="1:8" ht="20.100000000000001" customHeight="1" x14ac:dyDescent="0.2">
      <c r="A26" s="321"/>
      <c r="B26" s="318" t="s">
        <v>118</v>
      </c>
      <c r="C26" s="162"/>
      <c r="D26" s="162"/>
      <c r="E26" s="162"/>
      <c r="F26" s="160">
        <f t="shared" si="1"/>
        <v>0</v>
      </c>
      <c r="G26" s="212"/>
      <c r="H26" s="37" t="str">
        <f>IF($G26="","Attention la case G n'est pas remplie","ok")</f>
        <v>Attention la case G n'est pas remplie</v>
      </c>
    </row>
    <row r="27" spans="1:8" ht="20.100000000000001" customHeight="1" x14ac:dyDescent="0.2">
      <c r="A27" s="321"/>
      <c r="B27" s="313"/>
      <c r="C27" s="162"/>
      <c r="D27" s="162"/>
      <c r="E27" s="162"/>
      <c r="F27" s="160">
        <f t="shared" si="1"/>
        <v>0</v>
      </c>
      <c r="G27" s="212"/>
      <c r="H27" s="37" t="str">
        <f>IF($G27="","Attention la case G n'est pas remplie","ok")</f>
        <v>Attention la case G n'est pas remplie</v>
      </c>
    </row>
    <row r="28" spans="1:8" ht="20.100000000000001" customHeight="1" x14ac:dyDescent="0.2">
      <c r="A28" s="321"/>
      <c r="B28" s="313"/>
      <c r="C28" s="162"/>
      <c r="D28" s="162"/>
      <c r="E28" s="162"/>
      <c r="F28" s="160">
        <f t="shared" si="1"/>
        <v>0</v>
      </c>
      <c r="G28" s="212"/>
      <c r="H28" s="37" t="str">
        <f>IF($G28="","Attention la case G n'est pas remplie","ok")</f>
        <v>Attention la case G n'est pas remplie</v>
      </c>
    </row>
    <row r="29" spans="1:8" ht="20.100000000000001" customHeight="1" x14ac:dyDescent="0.2">
      <c r="A29" s="320"/>
      <c r="B29" s="315" t="s">
        <v>117</v>
      </c>
      <c r="C29" s="169"/>
      <c r="D29" s="162"/>
      <c r="E29" s="162"/>
      <c r="F29" s="170">
        <f t="shared" si="1"/>
        <v>0</v>
      </c>
      <c r="G29" s="168"/>
      <c r="H29" s="208"/>
    </row>
    <row r="30" spans="1:8" ht="20.100000000000001" customHeight="1" x14ac:dyDescent="0.2">
      <c r="A30" s="320"/>
      <c r="B30" s="316"/>
      <c r="C30" s="169"/>
      <c r="D30" s="162"/>
      <c r="E30" s="162"/>
      <c r="F30" s="170">
        <f t="shared" si="1"/>
        <v>0</v>
      </c>
      <c r="G30" s="168"/>
      <c r="H30" s="208"/>
    </row>
    <row r="31" spans="1:8" ht="20.100000000000001" customHeight="1" x14ac:dyDescent="0.2">
      <c r="A31" s="320"/>
      <c r="B31" s="317"/>
      <c r="C31" s="169"/>
      <c r="D31" s="162"/>
      <c r="E31" s="162"/>
      <c r="F31" s="170">
        <f t="shared" si="1"/>
        <v>0</v>
      </c>
      <c r="G31" s="168"/>
      <c r="H31" s="208"/>
    </row>
    <row r="32" spans="1:8" ht="20.100000000000001" customHeight="1" x14ac:dyDescent="0.2">
      <c r="A32" s="321"/>
      <c r="B32" s="318" t="s">
        <v>119</v>
      </c>
      <c r="C32" s="162"/>
      <c r="D32" s="162"/>
      <c r="E32" s="162"/>
      <c r="F32" s="170">
        <f t="shared" si="1"/>
        <v>0</v>
      </c>
      <c r="G32" s="212"/>
      <c r="H32" s="37" t="str">
        <f>IF($G32="","Attention la case G n'est pas remplie","ok")</f>
        <v>Attention la case G n'est pas remplie</v>
      </c>
    </row>
    <row r="33" spans="1:10" ht="20.100000000000001" customHeight="1" x14ac:dyDescent="0.2">
      <c r="A33" s="321"/>
      <c r="B33" s="313"/>
      <c r="C33" s="171"/>
      <c r="D33" s="171"/>
      <c r="E33" s="171"/>
      <c r="F33" s="170">
        <f t="shared" si="1"/>
        <v>0</v>
      </c>
      <c r="G33" s="213"/>
      <c r="H33" s="37" t="str">
        <f>IF($G33="","Attention la case G n'est pas remplie","ok")</f>
        <v>Attention la case G n'est pas remplie</v>
      </c>
      <c r="J33" s="215"/>
    </row>
    <row r="34" spans="1:10" ht="20.100000000000001" customHeight="1" x14ac:dyDescent="0.2">
      <c r="A34" s="321"/>
      <c r="B34" s="313"/>
      <c r="C34" s="171"/>
      <c r="D34" s="171"/>
      <c r="E34" s="171"/>
      <c r="F34" s="170">
        <f t="shared" si="1"/>
        <v>0</v>
      </c>
      <c r="G34" s="214"/>
      <c r="H34" s="37" t="str">
        <f>IF($G34="","Attention la case G n'est pas remplie","ok")</f>
        <v>Attention la case G n'est pas remplie</v>
      </c>
    </row>
    <row r="35" spans="1:10" ht="24.95" customHeight="1" thickBot="1" x14ac:dyDescent="0.25">
      <c r="A35" s="321"/>
      <c r="B35" s="92"/>
      <c r="C35" s="172" t="s">
        <v>45</v>
      </c>
      <c r="D35" s="172">
        <f>SUM(D22:D32)</f>
        <v>0</v>
      </c>
      <c r="E35" s="172">
        <f>SUM(E22:E32)</f>
        <v>0</v>
      </c>
      <c r="F35" s="173">
        <f>SUM(F22:F34)</f>
        <v>0</v>
      </c>
      <c r="G35" s="174">
        <f>SUM(G22:G34)</f>
        <v>0</v>
      </c>
      <c r="H35" s="208"/>
    </row>
    <row r="36" spans="1:10" ht="24.95" customHeight="1" x14ac:dyDescent="0.2">
      <c r="A36" s="93" t="s">
        <v>120</v>
      </c>
      <c r="B36" s="94"/>
      <c r="C36" s="94"/>
      <c r="D36" s="94"/>
      <c r="E36" s="95"/>
      <c r="F36" s="175"/>
      <c r="G36" s="212"/>
      <c r="H36" s="37" t="str">
        <f>IF($G36="","Attention la case G n'est pas remplie","ok")</f>
        <v>Attention la case G n'est pas remplie</v>
      </c>
    </row>
    <row r="37" spans="1:10" ht="24.95" customHeight="1" x14ac:dyDescent="0.2">
      <c r="A37" s="19" t="s">
        <v>46</v>
      </c>
      <c r="B37" s="20"/>
      <c r="C37" s="20"/>
      <c r="D37" s="20"/>
      <c r="E37" s="96"/>
      <c r="F37" s="175"/>
      <c r="G37" s="212"/>
      <c r="H37" s="37" t="str">
        <f>IF($G37="","Attention la case G n'est pas remplie","ok")</f>
        <v>Attention la case G n'est pas remplie</v>
      </c>
    </row>
    <row r="38" spans="1:10" ht="24.95" customHeight="1" x14ac:dyDescent="0.2">
      <c r="A38" s="21" t="s">
        <v>121</v>
      </c>
      <c r="B38" s="22"/>
      <c r="C38" s="22"/>
      <c r="D38" s="22"/>
      <c r="E38" s="97"/>
      <c r="F38" s="175"/>
      <c r="G38" s="212"/>
      <c r="H38" s="37" t="str">
        <f>IF($G38="","Attention la case G n'est pas remplie","ok")</f>
        <v>Attention la case G n'est pas remplie</v>
      </c>
    </row>
    <row r="39" spans="1:10" ht="24.95" customHeight="1" x14ac:dyDescent="0.2">
      <c r="A39" s="21" t="s">
        <v>122</v>
      </c>
      <c r="B39" s="22"/>
      <c r="C39" s="22"/>
      <c r="D39" s="22"/>
      <c r="E39" s="97"/>
      <c r="F39" s="175"/>
      <c r="G39" s="212"/>
      <c r="H39" s="37" t="str">
        <f>IF($G39="","Attention la case G n'est pas remplie","ok")</f>
        <v>Attention la case G n'est pas remplie</v>
      </c>
    </row>
    <row r="40" spans="1:10" ht="24.95" customHeight="1" thickBot="1" x14ac:dyDescent="0.25">
      <c r="A40" s="23" t="s">
        <v>228</v>
      </c>
      <c r="B40" s="24"/>
      <c r="C40" s="24"/>
      <c r="D40" s="24"/>
      <c r="E40" s="98"/>
      <c r="F40" s="175"/>
      <c r="G40" s="212"/>
      <c r="H40" s="37"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137</v>
      </c>
    </row>
    <row r="42" spans="1:10" ht="24.95" customHeight="1" thickBot="1" x14ac:dyDescent="0.25">
      <c r="B42" s="27"/>
      <c r="C42" s="27"/>
      <c r="D42" s="27"/>
      <c r="E42" s="28" t="s">
        <v>48</v>
      </c>
      <c r="F42" s="216" t="e">
        <f>G41/F41</f>
        <v>#DIV/0!</v>
      </c>
      <c r="G42" s="29"/>
    </row>
    <row r="43" spans="1:10" ht="13.5" thickBot="1" x14ac:dyDescent="0.25"/>
    <row r="44" spans="1:10" ht="24.95" customHeight="1" thickBot="1" x14ac:dyDescent="0.25">
      <c r="A44" s="305" t="s">
        <v>128</v>
      </c>
      <c r="B44" s="306"/>
      <c r="C44" s="306"/>
      <c r="D44" s="306"/>
      <c r="E44" s="307"/>
      <c r="F44" s="32"/>
    </row>
    <row r="45" spans="1:10" ht="26.25" thickBot="1" x14ac:dyDescent="0.25">
      <c r="A45" s="326" t="s">
        <v>14</v>
      </c>
      <c r="B45" s="327"/>
      <c r="C45" s="33" t="s">
        <v>15</v>
      </c>
      <c r="D45" s="33" t="s">
        <v>16</v>
      </c>
      <c r="E45" s="34" t="s">
        <v>17</v>
      </c>
      <c r="F45" s="3"/>
    </row>
    <row r="46" spans="1:10" s="37" customFormat="1" ht="24.95" customHeight="1" x14ac:dyDescent="0.2">
      <c r="A46" s="328"/>
      <c r="B46" s="329"/>
      <c r="C46" s="35"/>
      <c r="D46" s="178"/>
      <c r="E46" s="36"/>
      <c r="G46" s="38"/>
    </row>
    <row r="47" spans="1:10" s="37" customFormat="1" ht="24.95" customHeight="1" x14ac:dyDescent="0.2">
      <c r="A47" s="311"/>
      <c r="B47" s="312"/>
      <c r="C47" s="39"/>
      <c r="D47" s="179"/>
      <c r="E47" s="40"/>
      <c r="G47" s="38"/>
    </row>
    <row r="48" spans="1:10"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291" t="s">
        <v>123</v>
      </c>
      <c r="B55" s="292"/>
      <c r="C55" s="292"/>
      <c r="D55" s="292"/>
      <c r="E55" s="292"/>
      <c r="F55" s="292"/>
      <c r="G55" s="292"/>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IGp+XfQUykpGhmHGA3RacIlGs/5AxQY9qad6BPa31T19x2eG+VNoVdtH140fZMpElrkjq8dtGoOqrqjRF0Hglg==" saltValue="SMhrtpfIleqoMegEbHOCGQ==" spinCount="100000" sheet="1" objects="1" scenarios="1" formatCells="0"/>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5:G55"/>
    <mergeCell ref="A56:G56"/>
    <mergeCell ref="A57:G57"/>
    <mergeCell ref="A58:G58"/>
    <mergeCell ref="A59:G59"/>
    <mergeCell ref="A65:G65"/>
    <mergeCell ref="A60:G60"/>
    <mergeCell ref="A61:G61"/>
    <mergeCell ref="A62:G62"/>
    <mergeCell ref="A63:G63"/>
    <mergeCell ref="A64:G64"/>
  </mergeCells>
  <phoneticPr fontId="25" type="noConversion"/>
  <conditionalFormatting sqref="G11:G16">
    <cfRule type="expression" dxfId="5"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 type="decimal" allowBlank="1" showInputMessage="1" showErrorMessage="1" sqref="D12:E20 D23:E34 F36:F40 D46:D50" xr:uid="{00000000-0002-0000-06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H65"/>
  <sheetViews>
    <sheetView showGridLines="0" topLeftCell="A10" zoomScale="70" zoomScaleNormal="70" zoomScaleSheetLayoutView="100" workbookViewId="0">
      <selection activeCell="G45" sqref="G45"/>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140625" style="2" customWidth="1"/>
    <col min="7" max="7" width="18.7109375" style="10" customWidth="1"/>
    <col min="8" max="8" width="32.140625" style="2" customWidth="1"/>
    <col min="9" max="9" width="23" style="2" customWidth="1"/>
    <col min="10" max="10" width="5.28515625" style="2" customWidth="1"/>
    <col min="11" max="16384" width="10.85546875" style="2"/>
  </cols>
  <sheetData>
    <row r="1" spans="1:8" ht="52.5" customHeight="1" thickBot="1" x14ac:dyDescent="0.25">
      <c r="A1" s="337" t="s">
        <v>219</v>
      </c>
      <c r="B1" s="338"/>
      <c r="C1" s="338"/>
      <c r="D1" s="338"/>
      <c r="E1" s="338"/>
      <c r="F1" s="338"/>
      <c r="G1" s="339"/>
    </row>
    <row r="2" spans="1:8" ht="20.100000000000001" customHeight="1" x14ac:dyDescent="0.2">
      <c r="A2" s="45"/>
      <c r="B2" s="46"/>
      <c r="C2" s="46"/>
      <c r="D2" s="46"/>
      <c r="E2" s="46"/>
      <c r="F2" s="46"/>
      <c r="G2" s="47"/>
    </row>
    <row r="3" spans="1:8" ht="20.100000000000001" customHeight="1" thickBot="1" x14ac:dyDescent="0.25">
      <c r="A3" s="75" t="s">
        <v>37</v>
      </c>
      <c r="C3" s="334"/>
      <c r="D3" s="335"/>
      <c r="E3" s="335"/>
      <c r="F3" s="46"/>
      <c r="G3" s="47"/>
    </row>
    <row r="4" spans="1:8" ht="18" customHeight="1" thickBot="1" x14ac:dyDescent="0.25">
      <c r="A4" s="75" t="s">
        <v>38</v>
      </c>
      <c r="C4" s="348"/>
      <c r="D4" s="351"/>
      <c r="E4" s="352"/>
      <c r="G4" s="9"/>
    </row>
    <row r="5" spans="1:8" ht="18" customHeight="1" thickBot="1" x14ac:dyDescent="0.25">
      <c r="A5" s="75" t="s">
        <v>29</v>
      </c>
      <c r="C5" s="348"/>
      <c r="D5" s="351"/>
      <c r="E5" s="352"/>
      <c r="H5" s="215"/>
    </row>
    <row r="6" spans="1:8" ht="18" customHeight="1" thickBot="1" x14ac:dyDescent="0.25">
      <c r="A6" s="75" t="s">
        <v>39</v>
      </c>
      <c r="C6" s="348"/>
      <c r="D6" s="349"/>
      <c r="E6" s="350"/>
    </row>
    <row r="7" spans="1:8" ht="18" customHeight="1" thickBot="1" x14ac:dyDescent="0.25">
      <c r="A7" s="75" t="s">
        <v>18</v>
      </c>
      <c r="C7" s="348"/>
      <c r="D7" s="349"/>
      <c r="E7" s="350"/>
    </row>
    <row r="8" spans="1:8" ht="38.1" customHeight="1" thickBot="1" x14ac:dyDescent="0.25">
      <c r="B8" s="2"/>
      <c r="F8" s="330" t="s">
        <v>134</v>
      </c>
      <c r="G8" s="330"/>
    </row>
    <row r="9" spans="1:8" s="8" customFormat="1" ht="30" customHeight="1" thickBot="1" x14ac:dyDescent="0.3">
      <c r="A9" s="11" t="s">
        <v>41</v>
      </c>
      <c r="B9" s="12"/>
      <c r="C9" s="13"/>
      <c r="D9" s="13"/>
      <c r="E9" s="13"/>
      <c r="F9" s="14" t="s">
        <v>111</v>
      </c>
      <c r="G9" s="15" t="s">
        <v>42</v>
      </c>
    </row>
    <row r="10" spans="1:8" s="8" customFormat="1" ht="44.25" customHeight="1" x14ac:dyDescent="0.25">
      <c r="A10" s="16" t="s">
        <v>43</v>
      </c>
      <c r="B10" s="85"/>
      <c r="C10" s="17" t="s">
        <v>107</v>
      </c>
      <c r="D10" s="17" t="s">
        <v>108</v>
      </c>
      <c r="E10" s="18" t="s">
        <v>110</v>
      </c>
      <c r="F10" s="182">
        <f>+F21+F35</f>
        <v>0</v>
      </c>
      <c r="G10" s="183">
        <f>+G21+G35</f>
        <v>0</v>
      </c>
    </row>
    <row r="11" spans="1:8" ht="20.100000000000001" customHeight="1" x14ac:dyDescent="0.25">
      <c r="A11" s="319" t="s">
        <v>44</v>
      </c>
      <c r="B11" s="89" t="s">
        <v>60</v>
      </c>
      <c r="C11" s="308" t="s">
        <v>58</v>
      </c>
      <c r="D11" s="309"/>
      <c r="E11" s="310"/>
      <c r="F11" s="82"/>
      <c r="G11" s="220"/>
    </row>
    <row r="12" spans="1:8" ht="20.100000000000001" customHeight="1" x14ac:dyDescent="0.25">
      <c r="A12" s="320"/>
      <c r="B12" s="313" t="s">
        <v>113</v>
      </c>
      <c r="C12" s="154"/>
      <c r="D12" s="155"/>
      <c r="E12" s="156"/>
      <c r="F12" s="157">
        <f t="shared" ref="F12:F18" si="0">D12*E12</f>
        <v>0</v>
      </c>
      <c r="G12" s="221"/>
    </row>
    <row r="13" spans="1:8" ht="20.100000000000001" customHeight="1" x14ac:dyDescent="0.25">
      <c r="A13" s="320"/>
      <c r="B13" s="313"/>
      <c r="C13" s="154"/>
      <c r="D13" s="155"/>
      <c r="E13" s="156"/>
      <c r="F13" s="157">
        <f t="shared" si="0"/>
        <v>0</v>
      </c>
      <c r="G13" s="221"/>
    </row>
    <row r="14" spans="1:8" ht="20.100000000000001" customHeight="1" x14ac:dyDescent="0.25">
      <c r="A14" s="320"/>
      <c r="B14" s="314"/>
      <c r="C14" s="154"/>
      <c r="D14" s="155"/>
      <c r="E14" s="156"/>
      <c r="F14" s="157">
        <f t="shared" si="0"/>
        <v>0</v>
      </c>
      <c r="G14" s="221"/>
    </row>
    <row r="15" spans="1:8" ht="20.100000000000001" customHeight="1" x14ac:dyDescent="0.25">
      <c r="A15" s="321"/>
      <c r="B15" s="318" t="s">
        <v>114</v>
      </c>
      <c r="C15" s="158"/>
      <c r="D15" s="158"/>
      <c r="E15" s="159"/>
      <c r="F15" s="160">
        <f t="shared" si="0"/>
        <v>0</v>
      </c>
      <c r="G15" s="221"/>
    </row>
    <row r="16" spans="1:8" ht="20.100000000000001" customHeight="1" x14ac:dyDescent="0.25">
      <c r="A16" s="320"/>
      <c r="B16" s="313"/>
      <c r="C16" s="161"/>
      <c r="D16" s="158"/>
      <c r="E16" s="159"/>
      <c r="F16" s="160">
        <f t="shared" si="0"/>
        <v>0</v>
      </c>
      <c r="G16" s="221"/>
    </row>
    <row r="17" spans="1:8" ht="20.100000000000001" customHeight="1" x14ac:dyDescent="0.25">
      <c r="A17" s="320"/>
      <c r="B17" s="313"/>
      <c r="C17" s="161"/>
      <c r="D17" s="158"/>
      <c r="E17" s="159"/>
      <c r="F17" s="160">
        <f t="shared" si="0"/>
        <v>0</v>
      </c>
      <c r="G17" s="221"/>
    </row>
    <row r="18" spans="1:8" ht="20.100000000000001" customHeight="1" x14ac:dyDescent="0.2">
      <c r="A18" s="320"/>
      <c r="B18" s="318" t="s">
        <v>115</v>
      </c>
      <c r="C18" s="161"/>
      <c r="D18" s="162"/>
      <c r="E18" s="162"/>
      <c r="F18" s="160">
        <f t="shared" si="0"/>
        <v>0</v>
      </c>
      <c r="G18" s="212"/>
      <c r="H18" s="37" t="str">
        <f>IF($G18="","Attention la case G n'est pas remplie","ok")</f>
        <v>Attention la case G n'est pas remplie</v>
      </c>
    </row>
    <row r="19" spans="1:8" ht="20.100000000000001" customHeight="1" x14ac:dyDescent="0.25">
      <c r="A19" s="320"/>
      <c r="B19" s="313"/>
      <c r="C19" s="161"/>
      <c r="D19" s="158"/>
      <c r="E19" s="159"/>
      <c r="F19" s="160">
        <f>D19*E19</f>
        <v>0</v>
      </c>
      <c r="G19" s="212"/>
      <c r="H19" s="37" t="str">
        <f>IF($G19="","Attention la case G n'est pas remplie","ok")</f>
        <v>Attention la case G n'est pas remplie</v>
      </c>
    </row>
    <row r="20" spans="1:8" ht="20.100000000000001" customHeight="1" x14ac:dyDescent="0.25">
      <c r="A20" s="321"/>
      <c r="B20" s="313"/>
      <c r="C20" s="158"/>
      <c r="D20" s="158"/>
      <c r="E20" s="159"/>
      <c r="F20" s="160">
        <f>D20*E20</f>
        <v>0</v>
      </c>
      <c r="G20" s="212"/>
      <c r="H20" s="37" t="str">
        <f>IF($G20="","Attention la case G n'est pas remplie","ok")</f>
        <v>Attention la case G n'est pas remplie</v>
      </c>
    </row>
    <row r="21" spans="1:8" ht="20.100000000000001" customHeight="1" x14ac:dyDescent="0.2">
      <c r="A21" s="321"/>
      <c r="B21" s="91"/>
      <c r="C21" s="163" t="s">
        <v>45</v>
      </c>
      <c r="D21" s="164">
        <f>SUM(D11:D20)</f>
        <v>0</v>
      </c>
      <c r="E21" s="164">
        <f>SUM(E11:E20)</f>
        <v>0</v>
      </c>
      <c r="F21" s="165">
        <f>SUM(F11:F20)</f>
        <v>0</v>
      </c>
      <c r="G21" s="166">
        <f>SUM(G11:G20)</f>
        <v>0</v>
      </c>
      <c r="H21" s="208"/>
    </row>
    <row r="22" spans="1:8" ht="20.100000000000001" customHeight="1" x14ac:dyDescent="0.2">
      <c r="A22" s="321"/>
      <c r="B22" s="90"/>
      <c r="C22" s="308" t="s">
        <v>59</v>
      </c>
      <c r="D22" s="309"/>
      <c r="E22" s="310"/>
      <c r="F22" s="83"/>
      <c r="G22" s="86"/>
      <c r="H22" s="208"/>
    </row>
    <row r="23" spans="1:8" ht="20.100000000000001" customHeight="1" x14ac:dyDescent="0.2">
      <c r="A23" s="321"/>
      <c r="B23" s="315" t="s">
        <v>116</v>
      </c>
      <c r="C23" s="162"/>
      <c r="D23" s="162"/>
      <c r="E23" s="162"/>
      <c r="F23" s="167">
        <f t="shared" ref="F23:F34" si="1">D23*E23</f>
        <v>0</v>
      </c>
      <c r="G23" s="168"/>
      <c r="H23" s="208"/>
    </row>
    <row r="24" spans="1:8" ht="20.100000000000001" customHeight="1" x14ac:dyDescent="0.2">
      <c r="A24" s="321"/>
      <c r="B24" s="316"/>
      <c r="C24" s="162"/>
      <c r="D24" s="162"/>
      <c r="E24" s="162"/>
      <c r="F24" s="167">
        <f t="shared" si="1"/>
        <v>0</v>
      </c>
      <c r="G24" s="168"/>
      <c r="H24" s="208"/>
    </row>
    <row r="25" spans="1:8" ht="20.100000000000001" customHeight="1" x14ac:dyDescent="0.2">
      <c r="A25" s="321"/>
      <c r="B25" s="317"/>
      <c r="C25" s="162"/>
      <c r="D25" s="162"/>
      <c r="E25" s="162"/>
      <c r="F25" s="167">
        <f t="shared" si="1"/>
        <v>0</v>
      </c>
      <c r="G25" s="168"/>
      <c r="H25" s="208"/>
    </row>
    <row r="26" spans="1:8" ht="20.100000000000001" customHeight="1" x14ac:dyDescent="0.2">
      <c r="A26" s="321"/>
      <c r="B26" s="318" t="s">
        <v>118</v>
      </c>
      <c r="C26" s="162"/>
      <c r="D26" s="162"/>
      <c r="E26" s="162"/>
      <c r="F26" s="160">
        <f t="shared" si="1"/>
        <v>0</v>
      </c>
      <c r="G26" s="212"/>
      <c r="H26" s="37" t="str">
        <f>IF($G26="","Attention la case G n'est pas remplie","ok")</f>
        <v>Attention la case G n'est pas remplie</v>
      </c>
    </row>
    <row r="27" spans="1:8" ht="20.100000000000001" customHeight="1" x14ac:dyDescent="0.2">
      <c r="A27" s="321"/>
      <c r="B27" s="313"/>
      <c r="C27" s="162"/>
      <c r="D27" s="162"/>
      <c r="E27" s="162"/>
      <c r="F27" s="160">
        <f t="shared" si="1"/>
        <v>0</v>
      </c>
      <c r="G27" s="212"/>
      <c r="H27" s="37" t="str">
        <f>IF($G27="","Attention la case G n'est pas remplie","ok")</f>
        <v>Attention la case G n'est pas remplie</v>
      </c>
    </row>
    <row r="28" spans="1:8" ht="20.100000000000001" customHeight="1" x14ac:dyDescent="0.2">
      <c r="A28" s="321"/>
      <c r="B28" s="313"/>
      <c r="C28" s="162"/>
      <c r="D28" s="162"/>
      <c r="E28" s="162"/>
      <c r="F28" s="160">
        <f t="shared" si="1"/>
        <v>0</v>
      </c>
      <c r="G28" s="212"/>
      <c r="H28" s="37" t="str">
        <f>IF($G28="","Attention la case G n'est pas remplie","ok")</f>
        <v>Attention la case G n'est pas remplie</v>
      </c>
    </row>
    <row r="29" spans="1:8" ht="20.100000000000001" customHeight="1" x14ac:dyDescent="0.2">
      <c r="A29" s="320"/>
      <c r="B29" s="315" t="s">
        <v>117</v>
      </c>
      <c r="C29" s="169"/>
      <c r="D29" s="162"/>
      <c r="E29" s="162"/>
      <c r="F29" s="170">
        <f t="shared" si="1"/>
        <v>0</v>
      </c>
      <c r="G29" s="168"/>
      <c r="H29" s="208"/>
    </row>
    <row r="30" spans="1:8" ht="20.100000000000001" customHeight="1" x14ac:dyDescent="0.2">
      <c r="A30" s="320"/>
      <c r="B30" s="316"/>
      <c r="C30" s="169"/>
      <c r="D30" s="162"/>
      <c r="E30" s="162"/>
      <c r="F30" s="170">
        <f t="shared" si="1"/>
        <v>0</v>
      </c>
      <c r="G30" s="168"/>
      <c r="H30" s="208"/>
    </row>
    <row r="31" spans="1:8" ht="20.100000000000001" customHeight="1" x14ac:dyDescent="0.2">
      <c r="A31" s="320"/>
      <c r="B31" s="317"/>
      <c r="C31" s="169"/>
      <c r="D31" s="162"/>
      <c r="E31" s="162"/>
      <c r="F31" s="170">
        <f t="shared" si="1"/>
        <v>0</v>
      </c>
      <c r="G31" s="168"/>
      <c r="H31" s="208"/>
    </row>
    <row r="32" spans="1:8" ht="20.100000000000001" customHeight="1" x14ac:dyDescent="0.2">
      <c r="A32" s="321"/>
      <c r="B32" s="318" t="s">
        <v>119</v>
      </c>
      <c r="C32" s="162"/>
      <c r="D32" s="162"/>
      <c r="E32" s="162"/>
      <c r="F32" s="170">
        <f t="shared" si="1"/>
        <v>0</v>
      </c>
      <c r="G32" s="212"/>
      <c r="H32" s="37" t="str">
        <f>IF($G32="","Attention la case G n'est pas remplie","ok")</f>
        <v>Attention la case G n'est pas remplie</v>
      </c>
    </row>
    <row r="33" spans="1:8" ht="20.100000000000001" customHeight="1" x14ac:dyDescent="0.2">
      <c r="A33" s="321"/>
      <c r="B33" s="313"/>
      <c r="C33" s="171"/>
      <c r="D33" s="171"/>
      <c r="E33" s="171"/>
      <c r="F33" s="170">
        <f t="shared" si="1"/>
        <v>0</v>
      </c>
      <c r="G33" s="213"/>
      <c r="H33" s="37" t="str">
        <f>IF($G33="","Attention la case G n'est pas remplie","ok")</f>
        <v>Attention la case G n'est pas remplie</v>
      </c>
    </row>
    <row r="34" spans="1:8" ht="20.100000000000001" customHeight="1" x14ac:dyDescent="0.2">
      <c r="A34" s="321"/>
      <c r="B34" s="313"/>
      <c r="C34" s="171"/>
      <c r="D34" s="171"/>
      <c r="E34" s="171"/>
      <c r="F34" s="170">
        <f t="shared" si="1"/>
        <v>0</v>
      </c>
      <c r="G34" s="214"/>
      <c r="H34" s="37" t="str">
        <f>IF($G34="","Attention la case G n'est pas remplie","ok")</f>
        <v>Attention la case G n'est pas remplie</v>
      </c>
    </row>
    <row r="35" spans="1:8" ht="24.95" customHeight="1" thickBot="1" x14ac:dyDescent="0.25">
      <c r="A35" s="321"/>
      <c r="B35" s="92"/>
      <c r="C35" s="172" t="s">
        <v>45</v>
      </c>
      <c r="D35" s="172">
        <f>SUM(D22:D32)</f>
        <v>0</v>
      </c>
      <c r="E35" s="172">
        <f>SUM(E22:E32)</f>
        <v>0</v>
      </c>
      <c r="F35" s="173">
        <f>SUM(F22:F34)</f>
        <v>0</v>
      </c>
      <c r="G35" s="174">
        <f>SUM(G22:G34)</f>
        <v>0</v>
      </c>
      <c r="H35" s="208"/>
    </row>
    <row r="36" spans="1:8" ht="24.95" customHeight="1" x14ac:dyDescent="0.2">
      <c r="A36" s="93" t="s">
        <v>120</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
      <c r="A38" s="21" t="s">
        <v>121</v>
      </c>
      <c r="B38" s="22"/>
      <c r="C38" s="22"/>
      <c r="D38" s="22"/>
      <c r="E38" s="97"/>
      <c r="F38" s="175"/>
      <c r="G38" s="212"/>
      <c r="H38" s="37" t="str">
        <f>IF($G38="","Attention la case G n'est pas remplie","ok")</f>
        <v>Attention la case G n'est pas remplie</v>
      </c>
    </row>
    <row r="39" spans="1:8" ht="24.95" customHeight="1" x14ac:dyDescent="0.2">
      <c r="A39" s="21" t="s">
        <v>122</v>
      </c>
      <c r="B39" s="22"/>
      <c r="C39" s="22"/>
      <c r="D39" s="22"/>
      <c r="E39" s="97"/>
      <c r="F39" s="175"/>
      <c r="G39" s="212"/>
      <c r="H39" s="37" t="str">
        <f>IF($G39="","Attention la case G n'est pas remplie","ok")</f>
        <v>Attention la case G n'est pas remplie</v>
      </c>
    </row>
    <row r="40" spans="1:8" ht="24.95" customHeight="1" thickBot="1" x14ac:dyDescent="0.25">
      <c r="A40" s="23" t="s">
        <v>228</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137</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05" t="s">
        <v>129</v>
      </c>
      <c r="B44" s="306"/>
      <c r="C44" s="306"/>
      <c r="D44" s="306"/>
      <c r="E44" s="307"/>
      <c r="F44" s="32"/>
    </row>
    <row r="45" spans="1:8" ht="26.25" thickBot="1" x14ac:dyDescent="0.25">
      <c r="A45" s="326" t="s">
        <v>14</v>
      </c>
      <c r="B45" s="327"/>
      <c r="C45" s="33" t="s">
        <v>15</v>
      </c>
      <c r="D45" s="33" t="s">
        <v>16</v>
      </c>
      <c r="E45" s="34" t="s">
        <v>17</v>
      </c>
      <c r="F45" s="3"/>
    </row>
    <row r="46" spans="1:8" s="37" customFormat="1" ht="24.95" customHeight="1" x14ac:dyDescent="0.2">
      <c r="A46" s="328"/>
      <c r="B46" s="329"/>
      <c r="C46" s="35"/>
      <c r="D46" s="178"/>
      <c r="E46" s="36"/>
      <c r="G46" s="38"/>
    </row>
    <row r="47" spans="1:8" s="37" customFormat="1" ht="24.95" customHeight="1" x14ac:dyDescent="0.2">
      <c r="A47" s="311"/>
      <c r="B47" s="312"/>
      <c r="C47" s="39"/>
      <c r="D47" s="179"/>
      <c r="E47" s="40"/>
      <c r="G47" s="38"/>
    </row>
    <row r="48" spans="1:8" s="37" customFormat="1" ht="24.95" customHeight="1" x14ac:dyDescent="0.2">
      <c r="A48" s="311"/>
      <c r="B48" s="312"/>
      <c r="C48" s="39"/>
      <c r="D48" s="179"/>
      <c r="E48" s="40"/>
      <c r="G48" s="38"/>
    </row>
    <row r="49" spans="1:7" s="37" customFormat="1" ht="24.95" customHeight="1" x14ac:dyDescent="0.2">
      <c r="A49" s="311"/>
      <c r="B49" s="312"/>
      <c r="C49" s="39"/>
      <c r="D49" s="179"/>
      <c r="E49" s="40"/>
      <c r="G49" s="38"/>
    </row>
    <row r="50" spans="1:7" s="37" customFormat="1" ht="24.95" customHeight="1" thickBot="1" x14ac:dyDescent="0.25">
      <c r="A50" s="322"/>
      <c r="B50" s="323"/>
      <c r="C50" s="41"/>
      <c r="D50" s="180"/>
      <c r="E50" s="42"/>
      <c r="G50" s="38"/>
    </row>
    <row r="51" spans="1:7" ht="24.95" customHeight="1" thickBot="1" x14ac:dyDescent="0.25">
      <c r="A51" s="324" t="s">
        <v>45</v>
      </c>
      <c r="B51" s="325"/>
      <c r="C51" s="43"/>
      <c r="D51" s="181">
        <f>SUM(D46:D50)</f>
        <v>0</v>
      </c>
      <c r="E51" s="44"/>
    </row>
    <row r="55" spans="1:7" ht="39" customHeight="1" thickBot="1" x14ac:dyDescent="0.25">
      <c r="A55" s="291" t="s">
        <v>123</v>
      </c>
      <c r="B55" s="292"/>
      <c r="C55" s="292"/>
      <c r="D55" s="292"/>
      <c r="E55" s="292"/>
      <c r="F55" s="292"/>
      <c r="G55" s="292"/>
    </row>
    <row r="56" spans="1:7" ht="39" customHeight="1" thickBot="1" x14ac:dyDescent="0.25">
      <c r="A56" s="293" t="s">
        <v>71</v>
      </c>
      <c r="B56" s="294"/>
      <c r="C56" s="294"/>
      <c r="D56" s="294"/>
      <c r="E56" s="294"/>
      <c r="F56" s="294"/>
      <c r="G56" s="295"/>
    </row>
    <row r="57" spans="1:7" ht="140.1" customHeight="1" thickBot="1" x14ac:dyDescent="0.25">
      <c r="A57" s="296"/>
      <c r="B57" s="297"/>
      <c r="C57" s="297"/>
      <c r="D57" s="297"/>
      <c r="E57" s="297"/>
      <c r="F57" s="297"/>
      <c r="G57" s="298"/>
    </row>
    <row r="58" spans="1:7" ht="39" customHeight="1" thickBot="1" x14ac:dyDescent="0.25">
      <c r="A58" s="299" t="s">
        <v>72</v>
      </c>
      <c r="B58" s="300"/>
      <c r="C58" s="300"/>
      <c r="D58" s="300"/>
      <c r="E58" s="300"/>
      <c r="F58" s="300"/>
      <c r="G58" s="301"/>
    </row>
    <row r="59" spans="1:7" ht="140.1" customHeight="1" thickBot="1" x14ac:dyDescent="0.25">
      <c r="A59" s="296"/>
      <c r="B59" s="297"/>
      <c r="C59" s="297"/>
      <c r="D59" s="297"/>
      <c r="E59" s="297"/>
      <c r="F59" s="297"/>
      <c r="G59" s="298"/>
    </row>
    <row r="60" spans="1:7" ht="39" customHeight="1" thickBot="1" x14ac:dyDescent="0.25">
      <c r="A60" s="302" t="s">
        <v>70</v>
      </c>
      <c r="B60" s="303"/>
      <c r="C60" s="303"/>
      <c r="D60" s="303"/>
      <c r="E60" s="303"/>
      <c r="F60" s="303"/>
      <c r="G60" s="304"/>
    </row>
    <row r="61" spans="1:7" ht="140.1" customHeight="1" thickBot="1" x14ac:dyDescent="0.25">
      <c r="A61" s="296"/>
      <c r="B61" s="297"/>
      <c r="C61" s="297"/>
      <c r="D61" s="297"/>
      <c r="E61" s="297"/>
      <c r="F61" s="297"/>
      <c r="G61" s="298"/>
    </row>
    <row r="62" spans="1:7" ht="39" customHeight="1" thickBot="1" x14ac:dyDescent="0.25">
      <c r="A62" s="293" t="s">
        <v>73</v>
      </c>
      <c r="B62" s="294"/>
      <c r="C62" s="294"/>
      <c r="D62" s="294"/>
      <c r="E62" s="294"/>
      <c r="F62" s="294"/>
      <c r="G62" s="295"/>
    </row>
    <row r="63" spans="1:7" ht="140.1" customHeight="1" thickBot="1" x14ac:dyDescent="0.25">
      <c r="A63" s="296"/>
      <c r="B63" s="297"/>
      <c r="C63" s="297"/>
      <c r="D63" s="297"/>
      <c r="E63" s="297"/>
      <c r="F63" s="297"/>
      <c r="G63" s="298"/>
    </row>
    <row r="64" spans="1:7" ht="39" customHeight="1" thickBot="1" x14ac:dyDescent="0.25">
      <c r="A64" s="293" t="s">
        <v>74</v>
      </c>
      <c r="B64" s="294"/>
      <c r="C64" s="294"/>
      <c r="D64" s="294"/>
      <c r="E64" s="294"/>
      <c r="F64" s="294"/>
      <c r="G64" s="295"/>
    </row>
    <row r="65" spans="1:7" ht="140.1" customHeight="1" thickBot="1" x14ac:dyDescent="0.25">
      <c r="A65" s="296"/>
      <c r="B65" s="297"/>
      <c r="C65" s="297"/>
      <c r="D65" s="297"/>
      <c r="E65" s="297"/>
      <c r="F65" s="297"/>
      <c r="G65" s="298"/>
    </row>
  </sheetData>
  <sheetProtection algorithmName="SHA-512" hashValue="6WaXaS9z63HwOrIfn4K3r/cLuQuIl44SYLdJBe3VgYbHfy8B6qTtMbK4pJIrww6GevmgAO/pnjSS5WeyuLDHlg==" saltValue="jslOQSIpyJd+mZcagSpuEw==" spinCount="100000" sheet="1" objects="1" scenarios="1" formatCells="0"/>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4"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700-000008000000}"/>
    <dataValidation type="decimal" allowBlank="1" showInputMessage="1" showErrorMessage="1" sqref="D12:E20 D23:E34 F36:F40 D46:D50" xr:uid="{00000000-0002-0000-07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A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Fiche de synthèse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'Fiche de synthèse'!Zone_d_impression</vt:lpstr>
      <vt:lpstr>'G - Equipe 7'!Zone_d_impression</vt:lpstr>
      <vt:lpstr>'H - Equipe 8'!Zone_d_impression</vt:lpstr>
      <vt:lpstr>'I - Equipe 9'!Zone_d_impression</vt:lpstr>
      <vt:lpstr>'J - Equipe 10'!Zone_d_impression</vt:lpstr>
      <vt:lpstr>'K - 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Sylvain KERBOURCH</cp:lastModifiedBy>
  <cp:lastPrinted>2019-01-29T09:35:13Z</cp:lastPrinted>
  <dcterms:created xsi:type="dcterms:W3CDTF">2012-04-08T18:44:33Z</dcterms:created>
  <dcterms:modified xsi:type="dcterms:W3CDTF">2025-11-07T11:53:05Z</dcterms:modified>
</cp:coreProperties>
</file>